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bookViews>
    <workbookView xWindow="-120" yWindow="-120" windowWidth="29040" windowHeight="15840" tabRatio="856"/>
  </bookViews>
  <sheets>
    <sheet name="市郡別" sheetId="12" r:id="rId1"/>
    <sheet name="高知1" sheetId="3" r:id="rId2"/>
    <sheet name="高知2" sheetId="5" r:id="rId3"/>
    <sheet name="高知3" sheetId="2" r:id="rId4"/>
    <sheet name="高知4" sheetId="9" r:id="rId5"/>
    <sheet name="高知5" sheetId="8" r:id="rId6"/>
  </sheets>
  <definedNames>
    <definedName name="_xlnm.Print_Area" localSheetId="1">高知1!$A$1:$AA$53</definedName>
    <definedName name="_xlnm.Print_Area" localSheetId="2">高知2!$A$1:$AA$56</definedName>
    <definedName name="_xlnm.Print_Area" localSheetId="3">高知3!$A$1:$AA$57</definedName>
    <definedName name="_xlnm.Print_Area" localSheetId="4">高知4!$A$1:$AA$54</definedName>
    <definedName name="_xlnm.Print_Area" localSheetId="5">高知5!$A$1:$AA$54</definedName>
    <definedName name="_xlnm.Print_Area" localSheetId="0">市郡別!$A$1:$Q$37</definedName>
  </definedNames>
  <calcPr calcId="191029"/>
</workbook>
</file>

<file path=xl/calcChain.xml><?xml version="1.0" encoding="utf-8"?>
<calcChain xmlns="http://schemas.openxmlformats.org/spreadsheetml/2006/main">
  <c r="D43" i="3" l="1"/>
  <c r="C43" i="3"/>
  <c r="Y38" i="8" l="1"/>
  <c r="Y31" i="8"/>
  <c r="Y23" i="8"/>
  <c r="Y47" i="9"/>
  <c r="Y30" i="9"/>
  <c r="Y21" i="9"/>
  <c r="Y15" i="9"/>
  <c r="Y45" i="2"/>
  <c r="Y31" i="2"/>
  <c r="Y26" i="2"/>
  <c r="Y15" i="2"/>
  <c r="Y42" i="5"/>
  <c r="Y33" i="5"/>
  <c r="Y25" i="5"/>
  <c r="Y14" i="5"/>
  <c r="Y15" i="5" s="1"/>
  <c r="Y13" i="3"/>
  <c r="Y50" i="8" l="1"/>
  <c r="Y55" i="2"/>
  <c r="Y52" i="9"/>
  <c r="Y55" i="5"/>
  <c r="Y52" i="8" l="1"/>
  <c r="T52" i="3" l="1"/>
  <c r="S52" i="3"/>
  <c r="X14" i="5" l="1"/>
  <c r="P14" i="5"/>
  <c r="W14" i="5" l="1"/>
  <c r="O14" i="5"/>
  <c r="D25" i="5" l="1"/>
  <c r="L14" i="8" l="1"/>
  <c r="K14" i="8"/>
  <c r="F22" i="12" s="1"/>
  <c r="G22" i="12" l="1"/>
  <c r="D21" i="9"/>
  <c r="C19" i="12" s="1"/>
  <c r="P15" i="9"/>
  <c r="X29" i="3"/>
  <c r="X15" i="5" s="1"/>
  <c r="O8" i="12" s="1"/>
  <c r="P25" i="5"/>
  <c r="I9" i="12" s="1"/>
  <c r="H31" i="2"/>
  <c r="W13" i="3"/>
  <c r="S15" i="5" s="1"/>
  <c r="J8" i="12" s="1"/>
  <c r="X13" i="3"/>
  <c r="T15" i="5" s="1"/>
  <c r="K8" i="12" s="1"/>
  <c r="W29" i="3"/>
  <c r="W15" i="5" s="1"/>
  <c r="G43" i="3"/>
  <c r="H43" i="3"/>
  <c r="K52" i="3"/>
  <c r="G15" i="5" s="1"/>
  <c r="D8" i="12" s="1"/>
  <c r="L52" i="3"/>
  <c r="H15" i="5" s="1"/>
  <c r="E8" i="12" s="1"/>
  <c r="O52" i="3"/>
  <c r="P52" i="3"/>
  <c r="P15" i="5"/>
  <c r="I8" i="12" s="1"/>
  <c r="A2" i="5"/>
  <c r="H2" i="5"/>
  <c r="N2" i="5"/>
  <c r="T2" i="5"/>
  <c r="C14" i="5"/>
  <c r="D14" i="5"/>
  <c r="K14" i="5"/>
  <c r="L14" i="5"/>
  <c r="C25" i="5"/>
  <c r="C9" i="12"/>
  <c r="G25" i="5"/>
  <c r="D9" i="12" s="1"/>
  <c r="H25" i="5"/>
  <c r="E9" i="12" s="1"/>
  <c r="K25" i="5"/>
  <c r="F9" i="12" s="1"/>
  <c r="L25" i="5"/>
  <c r="G9" i="12" s="1"/>
  <c r="O25" i="5"/>
  <c r="H9" i="12" s="1"/>
  <c r="S25" i="5"/>
  <c r="J9" i="12" s="1"/>
  <c r="T25" i="5"/>
  <c r="W25" i="5"/>
  <c r="N9" i="12" s="1"/>
  <c r="X25" i="5"/>
  <c r="O9" i="12" s="1"/>
  <c r="C33" i="5"/>
  <c r="B10" i="12" s="1"/>
  <c r="D33" i="5"/>
  <c r="G33" i="5"/>
  <c r="D10" i="12" s="1"/>
  <c r="H33" i="5"/>
  <c r="E10" i="12" s="1"/>
  <c r="K33" i="5"/>
  <c r="F10" i="12" s="1"/>
  <c r="L33" i="5"/>
  <c r="G10" i="12" s="1"/>
  <c r="O33" i="5"/>
  <c r="H10" i="12" s="1"/>
  <c r="P33" i="5"/>
  <c r="I10" i="12" s="1"/>
  <c r="S33" i="5"/>
  <c r="T33" i="5"/>
  <c r="W33" i="5"/>
  <c r="X33" i="5"/>
  <c r="C42" i="5"/>
  <c r="B11" i="12" s="1"/>
  <c r="D42" i="5"/>
  <c r="C11" i="12" s="1"/>
  <c r="G42" i="5"/>
  <c r="D11" i="12" s="1"/>
  <c r="H42" i="5"/>
  <c r="E11" i="12" s="1"/>
  <c r="K42" i="5"/>
  <c r="L42" i="5"/>
  <c r="O42" i="5"/>
  <c r="P42" i="5"/>
  <c r="S42" i="5"/>
  <c r="S55" i="5" s="1"/>
  <c r="T42" i="5"/>
  <c r="W42" i="5"/>
  <c r="X42" i="5"/>
  <c r="C48" i="5"/>
  <c r="B12" i="12" s="1"/>
  <c r="D48" i="5"/>
  <c r="C12" i="12" s="1"/>
  <c r="G48" i="5"/>
  <c r="H48" i="5"/>
  <c r="C53" i="5"/>
  <c r="B13" i="12" s="1"/>
  <c r="D53" i="5"/>
  <c r="C13" i="12" s="1"/>
  <c r="K53" i="5"/>
  <c r="F13" i="12" s="1"/>
  <c r="L53" i="5"/>
  <c r="A2" i="2"/>
  <c r="H2" i="2"/>
  <c r="N2" i="2"/>
  <c r="T2" i="2"/>
  <c r="C15" i="2"/>
  <c r="B14" i="12" s="1"/>
  <c r="D15" i="2"/>
  <c r="C14" i="12" s="1"/>
  <c r="G15" i="2"/>
  <c r="D14" i="12" s="1"/>
  <c r="H15" i="2"/>
  <c r="E14" i="12" s="1"/>
  <c r="K15" i="2"/>
  <c r="F14" i="12" s="1"/>
  <c r="L15" i="2"/>
  <c r="G14" i="12" s="1"/>
  <c r="O15" i="2"/>
  <c r="H14" i="12" s="1"/>
  <c r="P15" i="2"/>
  <c r="I14" i="12" s="1"/>
  <c r="S15" i="2"/>
  <c r="J14" i="12" s="1"/>
  <c r="T15" i="2"/>
  <c r="K14" i="12" s="1"/>
  <c r="W15" i="2"/>
  <c r="N14" i="12" s="1"/>
  <c r="X15" i="2"/>
  <c r="O14" i="12" s="1"/>
  <c r="C26" i="2"/>
  <c r="B15" i="12" s="1"/>
  <c r="D26" i="2"/>
  <c r="C15" i="12" s="1"/>
  <c r="G26" i="2"/>
  <c r="D15" i="12" s="1"/>
  <c r="H26" i="2"/>
  <c r="E15" i="12" s="1"/>
  <c r="K26" i="2"/>
  <c r="F15" i="12" s="1"/>
  <c r="L26" i="2"/>
  <c r="G15" i="12" s="1"/>
  <c r="O26" i="2"/>
  <c r="P26" i="2"/>
  <c r="S26" i="2"/>
  <c r="T26" i="2"/>
  <c r="W26" i="2"/>
  <c r="X26" i="2"/>
  <c r="C31" i="2"/>
  <c r="B16" i="12" s="1"/>
  <c r="D31" i="2"/>
  <c r="C16" i="12" s="1"/>
  <c r="G31" i="2"/>
  <c r="K31" i="2"/>
  <c r="F16" i="12" s="1"/>
  <c r="L31" i="2"/>
  <c r="G16" i="12" s="1"/>
  <c r="O31" i="2"/>
  <c r="H16" i="12" s="1"/>
  <c r="P31" i="2"/>
  <c r="I16" i="12" s="1"/>
  <c r="S31" i="2"/>
  <c r="J16" i="12" s="1"/>
  <c r="T31" i="2"/>
  <c r="K16" i="12" s="1"/>
  <c r="W31" i="2"/>
  <c r="N16" i="12" s="1"/>
  <c r="X31" i="2"/>
  <c r="O16" i="12" s="1"/>
  <c r="C45" i="2"/>
  <c r="B17" i="12" s="1"/>
  <c r="D45" i="2"/>
  <c r="G45" i="2"/>
  <c r="D17" i="12" s="1"/>
  <c r="H45" i="2"/>
  <c r="K45" i="2"/>
  <c r="F17" i="12" s="1"/>
  <c r="L45" i="2"/>
  <c r="O45" i="2"/>
  <c r="P45" i="2"/>
  <c r="S45" i="2"/>
  <c r="T45" i="2"/>
  <c r="W45" i="2"/>
  <c r="X45" i="2"/>
  <c r="A2" i="9"/>
  <c r="H2" i="9"/>
  <c r="N2" i="9"/>
  <c r="T2" i="9"/>
  <c r="C15" i="9"/>
  <c r="B18" i="12" s="1"/>
  <c r="D15" i="9"/>
  <c r="C18" i="12" s="1"/>
  <c r="G15" i="9"/>
  <c r="D18" i="12" s="1"/>
  <c r="H15" i="9"/>
  <c r="E18" i="12" s="1"/>
  <c r="K15" i="9"/>
  <c r="F18" i="12" s="1"/>
  <c r="L15" i="9"/>
  <c r="G18" i="12" s="1"/>
  <c r="O15" i="9"/>
  <c r="H18" i="12" s="1"/>
  <c r="S15" i="9"/>
  <c r="T15" i="9"/>
  <c r="W15" i="9"/>
  <c r="N18" i="12" s="1"/>
  <c r="X15" i="9"/>
  <c r="O18" i="12" s="1"/>
  <c r="C21" i="9"/>
  <c r="B19" i="12" s="1"/>
  <c r="G21" i="9"/>
  <c r="H21" i="9"/>
  <c r="E19" i="12" s="1"/>
  <c r="K21" i="9"/>
  <c r="F19" i="12" s="1"/>
  <c r="L21" i="9"/>
  <c r="G19" i="12" s="1"/>
  <c r="O21" i="9"/>
  <c r="P21" i="9"/>
  <c r="I19" i="12" s="1"/>
  <c r="S21" i="9"/>
  <c r="J19" i="12" s="1"/>
  <c r="T21" i="9"/>
  <c r="K19" i="12" s="1"/>
  <c r="W21" i="9"/>
  <c r="X21" i="9"/>
  <c r="O19" i="12" s="1"/>
  <c r="C30" i="9"/>
  <c r="B20" i="12" s="1"/>
  <c r="D30" i="9"/>
  <c r="C20" i="12" s="1"/>
  <c r="G30" i="9"/>
  <c r="D20" i="12" s="1"/>
  <c r="H30" i="9"/>
  <c r="E20" i="12" s="1"/>
  <c r="K30" i="9"/>
  <c r="F20" i="12" s="1"/>
  <c r="L30" i="9"/>
  <c r="G20" i="12" s="1"/>
  <c r="O30" i="9"/>
  <c r="H20" i="12" s="1"/>
  <c r="P30" i="9"/>
  <c r="I20" i="12" s="1"/>
  <c r="W30" i="9"/>
  <c r="N20" i="12" s="1"/>
  <c r="X30" i="9"/>
  <c r="O20" i="12" s="1"/>
  <c r="C47" i="9"/>
  <c r="B21" i="12" s="1"/>
  <c r="D47" i="9"/>
  <c r="C21" i="12" s="1"/>
  <c r="G47" i="9"/>
  <c r="H47" i="9"/>
  <c r="K47" i="9"/>
  <c r="L47" i="9"/>
  <c r="G21" i="12" s="1"/>
  <c r="O47" i="9"/>
  <c r="P47" i="9"/>
  <c r="S47" i="9"/>
  <c r="T47" i="9"/>
  <c r="W47" i="9"/>
  <c r="X47" i="9"/>
  <c r="O21" i="12" s="1"/>
  <c r="A2" i="8"/>
  <c r="H2" i="8"/>
  <c r="N2" i="8"/>
  <c r="T2" i="8"/>
  <c r="C14" i="8"/>
  <c r="A14" i="8" s="1"/>
  <c r="D14" i="8"/>
  <c r="C22" i="12" s="1"/>
  <c r="C23" i="8"/>
  <c r="B23" i="12" s="1"/>
  <c r="D23" i="8"/>
  <c r="C23" i="12" s="1"/>
  <c r="G23" i="8"/>
  <c r="D23" i="12" s="1"/>
  <c r="H23" i="8"/>
  <c r="E23" i="12" s="1"/>
  <c r="K23" i="8"/>
  <c r="F23" i="12" s="1"/>
  <c r="L23" i="8"/>
  <c r="G23" i="12" s="1"/>
  <c r="O23" i="8"/>
  <c r="H23" i="12" s="1"/>
  <c r="P23" i="8"/>
  <c r="I23" i="12" s="1"/>
  <c r="S23" i="8"/>
  <c r="T23" i="8"/>
  <c r="K23" i="12" s="1"/>
  <c r="W23" i="8"/>
  <c r="N23" i="12" s="1"/>
  <c r="X23" i="8"/>
  <c r="O23" i="12" s="1"/>
  <c r="C31" i="8"/>
  <c r="B24" i="12" s="1"/>
  <c r="D31" i="8"/>
  <c r="C24" i="12" s="1"/>
  <c r="G31" i="8"/>
  <c r="D24" i="12" s="1"/>
  <c r="H31" i="8"/>
  <c r="E24" i="12" s="1"/>
  <c r="K31" i="8"/>
  <c r="F24" i="12" s="1"/>
  <c r="L31" i="8"/>
  <c r="G24" i="12" s="1"/>
  <c r="O31" i="8"/>
  <c r="P31" i="8"/>
  <c r="I24" i="12" s="1"/>
  <c r="S31" i="8"/>
  <c r="J24" i="12" s="1"/>
  <c r="T31" i="8"/>
  <c r="K24" i="12" s="1"/>
  <c r="W31" i="8"/>
  <c r="X31" i="8"/>
  <c r="O24" i="12" s="1"/>
  <c r="D38" i="8"/>
  <c r="C38" i="8"/>
  <c r="B25" i="12" s="1"/>
  <c r="G38" i="8"/>
  <c r="D25" i="12" s="1"/>
  <c r="H38" i="8"/>
  <c r="K38" i="8"/>
  <c r="F25" i="12" s="1"/>
  <c r="L38" i="8"/>
  <c r="G25" i="12" s="1"/>
  <c r="O38" i="8"/>
  <c r="P38" i="8"/>
  <c r="S38" i="8"/>
  <c r="J25" i="12" s="1"/>
  <c r="T38" i="8"/>
  <c r="W38" i="8"/>
  <c r="N25" i="12" s="1"/>
  <c r="X38" i="8"/>
  <c r="C44" i="8"/>
  <c r="A44" i="8" s="1"/>
  <c r="D44" i="8"/>
  <c r="C26" i="12" s="1"/>
  <c r="Q26" i="12" s="1"/>
  <c r="O50" i="8"/>
  <c r="A3" i="12"/>
  <c r="E3" i="12"/>
  <c r="I3" i="12"/>
  <c r="N3" i="12"/>
  <c r="Q3" i="12" s="1"/>
  <c r="J10" i="12"/>
  <c r="K10" i="12"/>
  <c r="N10" i="12"/>
  <c r="O10" i="12"/>
  <c r="F11" i="12"/>
  <c r="G11" i="12"/>
  <c r="H11" i="12"/>
  <c r="I11" i="12"/>
  <c r="J11" i="12"/>
  <c r="K11" i="12"/>
  <c r="N11" i="12"/>
  <c r="O11" i="12"/>
  <c r="E12" i="12"/>
  <c r="F12" i="12"/>
  <c r="G12" i="12"/>
  <c r="H12" i="12"/>
  <c r="I12" i="12"/>
  <c r="J12" i="12"/>
  <c r="K12" i="12"/>
  <c r="N12" i="12"/>
  <c r="O12" i="12"/>
  <c r="H13" i="12"/>
  <c r="I13" i="12"/>
  <c r="J13" i="12"/>
  <c r="K13" i="12"/>
  <c r="N13" i="12"/>
  <c r="O13" i="12"/>
  <c r="H15" i="12"/>
  <c r="I15" i="12"/>
  <c r="J15" i="12"/>
  <c r="K15" i="12"/>
  <c r="N15" i="12"/>
  <c r="O15" i="12"/>
  <c r="D16" i="12"/>
  <c r="E16" i="12"/>
  <c r="H17" i="12"/>
  <c r="I17" i="12"/>
  <c r="J17" i="12"/>
  <c r="K17" i="12"/>
  <c r="N17" i="12"/>
  <c r="O17" i="12"/>
  <c r="I18" i="12"/>
  <c r="K18" i="12"/>
  <c r="D19" i="12"/>
  <c r="H19" i="12"/>
  <c r="N19" i="12"/>
  <c r="H24" i="12"/>
  <c r="H25" i="12"/>
  <c r="H50" i="8" l="1"/>
  <c r="W52" i="9"/>
  <c r="W55" i="5"/>
  <c r="T50" i="8"/>
  <c r="X50" i="8"/>
  <c r="G52" i="9"/>
  <c r="O52" i="9"/>
  <c r="P50" i="8"/>
  <c r="I25" i="12"/>
  <c r="E25" i="12"/>
  <c r="K25" i="12"/>
  <c r="Q22" i="12"/>
  <c r="T55" i="2"/>
  <c r="L55" i="2"/>
  <c r="H21" i="12"/>
  <c r="K52" i="9"/>
  <c r="H55" i="5"/>
  <c r="X55" i="5"/>
  <c r="P55" i="2"/>
  <c r="O25" i="12"/>
  <c r="O32" i="12" s="1"/>
  <c r="P52" i="9"/>
  <c r="H52" i="9"/>
  <c r="P55" i="5"/>
  <c r="L15" i="5"/>
  <c r="G8" i="12" s="1"/>
  <c r="Q24" i="12"/>
  <c r="D55" i="2"/>
  <c r="A30" i="9"/>
  <c r="Q14" i="12"/>
  <c r="X55" i="2"/>
  <c r="H55" i="2"/>
  <c r="L55" i="5"/>
  <c r="K15" i="5"/>
  <c r="F8" i="12" s="1"/>
  <c r="O15" i="5"/>
  <c r="H8" i="12" s="1"/>
  <c r="L50" i="8"/>
  <c r="L52" i="9"/>
  <c r="S50" i="8"/>
  <c r="D52" i="9"/>
  <c r="A14" i="5"/>
  <c r="W52" i="3"/>
  <c r="N8" i="12"/>
  <c r="G55" i="5"/>
  <c r="K50" i="8"/>
  <c r="W50" i="8"/>
  <c r="J23" i="12"/>
  <c r="P23" i="12" s="1"/>
  <c r="N21" i="12"/>
  <c r="D21" i="12"/>
  <c r="G17" i="12"/>
  <c r="E17" i="12"/>
  <c r="Q12" i="12"/>
  <c r="W55" i="2"/>
  <c r="S55" i="2"/>
  <c r="O55" i="2"/>
  <c r="Q15" i="12"/>
  <c r="P13" i="12"/>
  <c r="B9" i="12"/>
  <c r="P9" i="12" s="1"/>
  <c r="A25" i="5"/>
  <c r="A42" i="5"/>
  <c r="N24" i="12"/>
  <c r="P24" i="12" s="1"/>
  <c r="F21" i="12"/>
  <c r="P17" i="12"/>
  <c r="K55" i="2"/>
  <c r="K55" i="5"/>
  <c r="A38" i="8"/>
  <c r="Q16" i="12"/>
  <c r="A48" i="5"/>
  <c r="G13" i="12"/>
  <c r="A53" i="5"/>
  <c r="T55" i="5"/>
  <c r="Q11" i="12"/>
  <c r="P10" i="12"/>
  <c r="K9" i="12"/>
  <c r="Q9" i="12" s="1"/>
  <c r="B26" i="12"/>
  <c r="P26" i="12" s="1"/>
  <c r="A31" i="8"/>
  <c r="B22" i="12"/>
  <c r="P22" i="12" s="1"/>
  <c r="X52" i="3"/>
  <c r="H52" i="3"/>
  <c r="D15" i="5" s="1"/>
  <c r="C8" i="12" s="1"/>
  <c r="Q18" i="12"/>
  <c r="I21" i="12"/>
  <c r="E21" i="12"/>
  <c r="X52" i="9"/>
  <c r="T52" i="9"/>
  <c r="A21" i="9"/>
  <c r="Q19" i="12"/>
  <c r="Q20" i="12"/>
  <c r="C17" i="12"/>
  <c r="D55" i="5"/>
  <c r="C10" i="12"/>
  <c r="Q10" i="12" s="1"/>
  <c r="P20" i="12"/>
  <c r="P25" i="12"/>
  <c r="G50" i="8"/>
  <c r="A23" i="8"/>
  <c r="A47" i="9"/>
  <c r="P19" i="12"/>
  <c r="S52" i="9"/>
  <c r="A15" i="9"/>
  <c r="J18" i="12"/>
  <c r="P18" i="12" s="1"/>
  <c r="A45" i="2"/>
  <c r="P16" i="12"/>
  <c r="A26" i="2"/>
  <c r="P15" i="12"/>
  <c r="G55" i="2"/>
  <c r="P14" i="12"/>
  <c r="D12" i="12"/>
  <c r="P12" i="12" s="1"/>
  <c r="P11" i="12"/>
  <c r="A33" i="5"/>
  <c r="O55" i="5"/>
  <c r="G52" i="3"/>
  <c r="C15" i="5" s="1"/>
  <c r="B8" i="12" s="1"/>
  <c r="C50" i="8"/>
  <c r="C52" i="9"/>
  <c r="A31" i="2"/>
  <c r="A15" i="2"/>
  <c r="C55" i="2"/>
  <c r="C55" i="5"/>
  <c r="D50" i="8"/>
  <c r="C25" i="12"/>
  <c r="Q23" i="12"/>
  <c r="W52" i="8" l="1"/>
  <c r="X52" i="8"/>
  <c r="O3" i="8"/>
  <c r="H52" i="8"/>
  <c r="O3" i="2"/>
  <c r="I32" i="12"/>
  <c r="H32" i="12"/>
  <c r="P21" i="12"/>
  <c r="Q25" i="12"/>
  <c r="L52" i="8"/>
  <c r="P52" i="8"/>
  <c r="O3" i="5"/>
  <c r="Q8" i="12"/>
  <c r="G32" i="12"/>
  <c r="B32" i="12"/>
  <c r="G52" i="8"/>
  <c r="Q17" i="12"/>
  <c r="F32" i="12"/>
  <c r="S52" i="8"/>
  <c r="N32" i="12"/>
  <c r="O52" i="8"/>
  <c r="D32" i="12"/>
  <c r="A50" i="8"/>
  <c r="A52" i="9"/>
  <c r="O3" i="9"/>
  <c r="T52" i="8"/>
  <c r="K52" i="8"/>
  <c r="A55" i="2"/>
  <c r="Q21" i="12"/>
  <c r="Q13" i="12"/>
  <c r="C32" i="12"/>
  <c r="O3" i="3"/>
  <c r="K32" i="12"/>
  <c r="E32" i="12"/>
  <c r="J32" i="12"/>
  <c r="A55" i="5"/>
  <c r="P8" i="12"/>
  <c r="A52" i="3"/>
  <c r="C52" i="8"/>
  <c r="D52" i="8"/>
  <c r="A52" i="8" l="1"/>
  <c r="P32" i="12"/>
  <c r="Q32" i="12"/>
  <c r="K3" i="12" s="1"/>
  <c r="R3" i="5"/>
  <c r="R3" i="2"/>
  <c r="R3" i="9"/>
  <c r="R3" i="3"/>
  <c r="R3" i="8"/>
</calcChain>
</file>

<file path=xl/sharedStrings.xml><?xml version="1.0" encoding="utf-8"?>
<sst xmlns="http://schemas.openxmlformats.org/spreadsheetml/2006/main" count="713" uniqueCount="279">
  <si>
    <t>ス　ポ　ン　サ　ー　名</t>
  </si>
  <si>
    <t>広告タイトル</t>
  </si>
  <si>
    <t>サイズ</t>
  </si>
  <si>
    <t>折込枚数</t>
  </si>
  <si>
    <t>折　込　日</t>
  </si>
  <si>
    <t>朝日新聞</t>
  </si>
  <si>
    <t>読売新聞</t>
  </si>
  <si>
    <t>毎日新聞</t>
  </si>
  <si>
    <t>サンケイ新聞</t>
  </si>
  <si>
    <t>販売店</t>
  </si>
  <si>
    <t>部数</t>
  </si>
  <si>
    <t>折込数</t>
  </si>
  <si>
    <t>地 区</t>
    <rPh sb="0" eb="1">
      <t>チ</t>
    </rPh>
    <rPh sb="2" eb="3">
      <t>ク</t>
    </rPh>
    <phoneticPr fontId="7"/>
  </si>
  <si>
    <t>ページ計</t>
    <rPh sb="3" eb="4">
      <t>ケイ</t>
    </rPh>
    <phoneticPr fontId="8"/>
  </si>
  <si>
    <t>総 合 計</t>
    <rPh sb="0" eb="1">
      <t>フサ</t>
    </rPh>
    <rPh sb="2" eb="3">
      <t>ゴウ</t>
    </rPh>
    <rPh sb="4" eb="5">
      <t>ケイ</t>
    </rPh>
    <phoneticPr fontId="8"/>
  </si>
  <si>
    <t>合      計</t>
    <rPh sb="0" eb="1">
      <t>ゴウ</t>
    </rPh>
    <rPh sb="7" eb="8">
      <t>ケイ</t>
    </rPh>
    <phoneticPr fontId="7"/>
  </si>
  <si>
    <t>小     計</t>
    <rPh sb="0" eb="1">
      <t>ショウ</t>
    </rPh>
    <rPh sb="6" eb="7">
      <t>ケイ</t>
    </rPh>
    <phoneticPr fontId="7"/>
  </si>
  <si>
    <t>サンケイ新聞</t>
    <phoneticPr fontId="7"/>
  </si>
  <si>
    <t>地  区</t>
    <rPh sb="0" eb="1">
      <t>チ</t>
    </rPh>
    <rPh sb="3" eb="4">
      <t>ク</t>
    </rPh>
    <phoneticPr fontId="7"/>
  </si>
  <si>
    <t>乾</t>
    <rPh sb="0" eb="1">
      <t>カワ</t>
    </rPh>
    <phoneticPr fontId="7"/>
  </si>
  <si>
    <t>旭</t>
    <rPh sb="0" eb="1">
      <t>アサヒ</t>
    </rPh>
    <phoneticPr fontId="7"/>
  </si>
  <si>
    <t>高知新聞</t>
    <rPh sb="0" eb="2">
      <t>コウチ</t>
    </rPh>
    <rPh sb="2" eb="4">
      <t>シンブン</t>
    </rPh>
    <phoneticPr fontId="7"/>
  </si>
  <si>
    <t>高　知　新　聞</t>
    <rPh sb="0" eb="1">
      <t>タカ</t>
    </rPh>
    <rPh sb="2" eb="3">
      <t>チ</t>
    </rPh>
    <rPh sb="4" eb="5">
      <t>シン</t>
    </rPh>
    <rPh sb="6" eb="7">
      <t>ブン</t>
    </rPh>
    <phoneticPr fontId="7"/>
  </si>
  <si>
    <t>大豊町大杉</t>
    <rPh sb="0" eb="1">
      <t>ダイ</t>
    </rPh>
    <rPh sb="1" eb="2">
      <t>トヨ</t>
    </rPh>
    <rPh sb="2" eb="3">
      <t>チョウ</t>
    </rPh>
    <rPh sb="3" eb="5">
      <t>オオスギ</t>
    </rPh>
    <phoneticPr fontId="7"/>
  </si>
  <si>
    <t>高知１</t>
    <rPh sb="0" eb="2">
      <t>コウチ</t>
    </rPh>
    <phoneticPr fontId="7"/>
  </si>
  <si>
    <t>高知２</t>
    <rPh sb="0" eb="2">
      <t>コウチ</t>
    </rPh>
    <phoneticPr fontId="7"/>
  </si>
  <si>
    <t>北川村野友</t>
    <rPh sb="0" eb="2">
      <t>キタカワ</t>
    </rPh>
    <rPh sb="2" eb="3">
      <t>ムラ</t>
    </rPh>
    <rPh sb="3" eb="4">
      <t>ノ</t>
    </rPh>
    <rPh sb="4" eb="5">
      <t>トモ</t>
    </rPh>
    <phoneticPr fontId="7"/>
  </si>
  <si>
    <t>東洋町甲浦</t>
    <rPh sb="0" eb="2">
      <t>トウヨウ</t>
    </rPh>
    <rPh sb="2" eb="3">
      <t>チョウ</t>
    </rPh>
    <rPh sb="3" eb="4">
      <t>コウ</t>
    </rPh>
    <rPh sb="4" eb="5">
      <t>ウラ</t>
    </rPh>
    <phoneticPr fontId="7"/>
  </si>
  <si>
    <t>越知町越知</t>
    <rPh sb="0" eb="2">
      <t>オチ</t>
    </rPh>
    <rPh sb="2" eb="3">
      <t>チョウ</t>
    </rPh>
    <rPh sb="3" eb="5">
      <t>オチ</t>
    </rPh>
    <phoneticPr fontId="7"/>
  </si>
  <si>
    <t>高知４</t>
    <rPh sb="0" eb="2">
      <t>コウチ</t>
    </rPh>
    <phoneticPr fontId="7"/>
  </si>
  <si>
    <t>中土佐町久礼</t>
    <rPh sb="0" eb="1">
      <t>ナカ</t>
    </rPh>
    <rPh sb="1" eb="3">
      <t>トサ</t>
    </rPh>
    <rPh sb="3" eb="4">
      <t>チョウ</t>
    </rPh>
    <rPh sb="4" eb="5">
      <t>ヒサ</t>
    </rPh>
    <rPh sb="5" eb="6">
      <t>レイ</t>
    </rPh>
    <phoneticPr fontId="7"/>
  </si>
  <si>
    <t>梼原町梼原</t>
    <rPh sb="0" eb="1">
      <t>トウ</t>
    </rPh>
    <rPh sb="1" eb="2">
      <t>ハラ</t>
    </rPh>
    <rPh sb="2" eb="3">
      <t>チョウ</t>
    </rPh>
    <phoneticPr fontId="7"/>
  </si>
  <si>
    <t>高知５</t>
    <rPh sb="0" eb="2">
      <t>コウチ</t>
    </rPh>
    <phoneticPr fontId="7"/>
  </si>
  <si>
    <t>サンケイ新聞</t>
    <phoneticPr fontId="7"/>
  </si>
  <si>
    <t>《総  計》</t>
    <rPh sb="1" eb="2">
      <t>フサ</t>
    </rPh>
    <rPh sb="4" eb="5">
      <t>ケイ</t>
    </rPh>
    <phoneticPr fontId="7"/>
  </si>
  <si>
    <t>長浜成岡</t>
    <rPh sb="0" eb="2">
      <t>ナガハマ</t>
    </rPh>
    <rPh sb="2" eb="4">
      <t>ナルオカ</t>
    </rPh>
    <phoneticPr fontId="7"/>
  </si>
  <si>
    <t>部   数</t>
  </si>
  <si>
    <t>【高知県　市郡別部数表】</t>
    <rPh sb="1" eb="4">
      <t>コウチケン</t>
    </rPh>
    <rPh sb="5" eb="6">
      <t>シ</t>
    </rPh>
    <rPh sb="6" eb="7">
      <t>グン</t>
    </rPh>
    <rPh sb="7" eb="8">
      <t>ベツ</t>
    </rPh>
    <rPh sb="8" eb="11">
      <t>ブスウヒョウ</t>
    </rPh>
    <phoneticPr fontId="7"/>
  </si>
  <si>
    <t>スポンサー名</t>
    <rPh sb="5" eb="6">
      <t>メイ</t>
    </rPh>
    <phoneticPr fontId="7"/>
  </si>
  <si>
    <t>広告タイトル</t>
    <rPh sb="0" eb="2">
      <t>コウコク</t>
    </rPh>
    <phoneticPr fontId="7"/>
  </si>
  <si>
    <t>サイズ</t>
    <phoneticPr fontId="7"/>
  </si>
  <si>
    <t>折込枚数</t>
    <rPh sb="0" eb="2">
      <t>オリコミ</t>
    </rPh>
    <rPh sb="2" eb="4">
      <t>マイスウ</t>
    </rPh>
    <phoneticPr fontId="7"/>
  </si>
  <si>
    <t>折  込  日</t>
    <rPh sb="0" eb="1">
      <t>オリ</t>
    </rPh>
    <rPh sb="3" eb="4">
      <t>コミ</t>
    </rPh>
    <rPh sb="6" eb="7">
      <t>ヒ</t>
    </rPh>
    <phoneticPr fontId="7"/>
  </si>
  <si>
    <t>曜  日</t>
    <rPh sb="0" eb="1">
      <t>ヨウ</t>
    </rPh>
    <rPh sb="3" eb="4">
      <t>ヒ</t>
    </rPh>
    <phoneticPr fontId="7"/>
  </si>
  <si>
    <t>枚</t>
    <rPh sb="0" eb="1">
      <t>マイ</t>
    </rPh>
    <phoneticPr fontId="7"/>
  </si>
  <si>
    <t>各      紙      部      数</t>
    <rPh sb="0" eb="1">
      <t>カク</t>
    </rPh>
    <rPh sb="7" eb="8">
      <t>カミ</t>
    </rPh>
    <rPh sb="14" eb="15">
      <t>ブ</t>
    </rPh>
    <rPh sb="21" eb="22">
      <t>カズ</t>
    </rPh>
    <phoneticPr fontId="7"/>
  </si>
  <si>
    <t>合計枚数</t>
    <rPh sb="0" eb="2">
      <t>ゴウケイ</t>
    </rPh>
    <rPh sb="2" eb="4">
      <t>マイスウ</t>
    </rPh>
    <phoneticPr fontId="7"/>
  </si>
  <si>
    <t>朝日新聞</t>
    <rPh sb="0" eb="2">
      <t>アサヒ</t>
    </rPh>
    <rPh sb="2" eb="4">
      <t>シンブン</t>
    </rPh>
    <phoneticPr fontId="7"/>
  </si>
  <si>
    <t>読売新聞</t>
    <rPh sb="0" eb="2">
      <t>ヨミウリ</t>
    </rPh>
    <rPh sb="2" eb="4">
      <t>シンブン</t>
    </rPh>
    <phoneticPr fontId="7"/>
  </si>
  <si>
    <t>毎日新聞</t>
    <rPh sb="0" eb="2">
      <t>マイニチ</t>
    </rPh>
    <rPh sb="2" eb="4">
      <t>シンブン</t>
    </rPh>
    <phoneticPr fontId="7"/>
  </si>
  <si>
    <t>サンケイ新聞</t>
    <rPh sb="4" eb="6">
      <t>シンブン</t>
    </rPh>
    <phoneticPr fontId="7"/>
  </si>
  <si>
    <t>部   数</t>
    <rPh sb="0" eb="1">
      <t>ブ</t>
    </rPh>
    <rPh sb="4" eb="5">
      <t>カズ</t>
    </rPh>
    <phoneticPr fontId="7"/>
  </si>
  <si>
    <t>折込数</t>
    <rPh sb="0" eb="2">
      <t>オリコミ</t>
    </rPh>
    <rPh sb="2" eb="3">
      <t>スウ</t>
    </rPh>
    <phoneticPr fontId="7"/>
  </si>
  <si>
    <t>高知市</t>
    <rPh sb="0" eb="3">
      <t>コウチシ</t>
    </rPh>
    <phoneticPr fontId="7"/>
  </si>
  <si>
    <t>長岡郡</t>
    <rPh sb="0" eb="3">
      <t>ナガオカグン</t>
    </rPh>
    <phoneticPr fontId="7"/>
  </si>
  <si>
    <t>土佐郡</t>
    <rPh sb="0" eb="3">
      <t>トサグン</t>
    </rPh>
    <phoneticPr fontId="7"/>
  </si>
  <si>
    <t>安芸郡</t>
    <rPh sb="0" eb="2">
      <t>アキ</t>
    </rPh>
    <rPh sb="2" eb="3">
      <t>グン</t>
    </rPh>
    <phoneticPr fontId="7"/>
  </si>
  <si>
    <t>室戸市</t>
    <rPh sb="0" eb="3">
      <t>ムロトシ</t>
    </rPh>
    <phoneticPr fontId="7"/>
  </si>
  <si>
    <t>高岡郡①</t>
    <rPh sb="0" eb="3">
      <t>タカオカグン</t>
    </rPh>
    <phoneticPr fontId="7"/>
  </si>
  <si>
    <t>土佐市</t>
    <rPh sb="0" eb="3">
      <t>トサシ</t>
    </rPh>
    <phoneticPr fontId="7"/>
  </si>
  <si>
    <t>高岡郡②</t>
    <rPh sb="0" eb="3">
      <t>タカオカグン</t>
    </rPh>
    <phoneticPr fontId="7"/>
  </si>
  <si>
    <t>宿毛市</t>
    <rPh sb="0" eb="3">
      <t>スクモシ</t>
    </rPh>
    <phoneticPr fontId="7"/>
  </si>
  <si>
    <t>合  計</t>
    <rPh sb="0" eb="1">
      <t>ゴウ</t>
    </rPh>
    <rPh sb="3" eb="4">
      <t>ケイ</t>
    </rPh>
    <phoneticPr fontId="7"/>
  </si>
  <si>
    <t>南国市</t>
    <rPh sb="0" eb="3">
      <t>ナンコクシ</t>
    </rPh>
    <phoneticPr fontId="7"/>
  </si>
  <si>
    <t>安芸市</t>
    <rPh sb="0" eb="3">
      <t>アキシ</t>
    </rPh>
    <phoneticPr fontId="7"/>
  </si>
  <si>
    <t>須崎市</t>
    <rPh sb="0" eb="3">
      <t>スサキシ</t>
    </rPh>
    <phoneticPr fontId="7"/>
  </si>
  <si>
    <t>幡多郡①</t>
    <rPh sb="0" eb="3">
      <t>ハタグン</t>
    </rPh>
    <phoneticPr fontId="7"/>
  </si>
  <si>
    <t>土佐清水市</t>
    <rPh sb="0" eb="5">
      <t>トサシミズシ</t>
    </rPh>
    <phoneticPr fontId="7"/>
  </si>
  <si>
    <t>幡多郡②</t>
    <rPh sb="0" eb="3">
      <t>ハタグン</t>
    </rPh>
    <phoneticPr fontId="7"/>
  </si>
  <si>
    <t>四万十市</t>
    <rPh sb="0" eb="3">
      <t>シマント</t>
    </rPh>
    <rPh sb="3" eb="4">
      <t>シ</t>
    </rPh>
    <phoneticPr fontId="7"/>
  </si>
  <si>
    <t>仁淀川町池川</t>
    <rPh sb="0" eb="1">
      <t>ジン</t>
    </rPh>
    <rPh sb="1" eb="4">
      <t>ヨドガワチョウ</t>
    </rPh>
    <rPh sb="4" eb="6">
      <t>イケガワ</t>
    </rPh>
    <phoneticPr fontId="7"/>
  </si>
  <si>
    <t>佐川町佐川</t>
    <rPh sb="0" eb="3">
      <t>サカワチョウ</t>
    </rPh>
    <rPh sb="3" eb="4">
      <t>サ</t>
    </rPh>
    <rPh sb="4" eb="5">
      <t>カワ</t>
    </rPh>
    <phoneticPr fontId="7"/>
  </si>
  <si>
    <t>四万十町窪川</t>
    <rPh sb="0" eb="4">
      <t>シマントチョウ</t>
    </rPh>
    <rPh sb="4" eb="6">
      <t>クボカワ</t>
    </rPh>
    <phoneticPr fontId="7"/>
  </si>
  <si>
    <t>黒潮町佐賀</t>
    <rPh sb="0" eb="2">
      <t>クロシオ</t>
    </rPh>
    <rPh sb="2" eb="3">
      <t>チョウ</t>
    </rPh>
    <rPh sb="3" eb="5">
      <t>サガ</t>
    </rPh>
    <phoneticPr fontId="7"/>
  </si>
  <si>
    <t>香南市</t>
    <rPh sb="0" eb="2">
      <t>コウナン</t>
    </rPh>
    <rPh sb="2" eb="3">
      <t>シ</t>
    </rPh>
    <phoneticPr fontId="7"/>
  </si>
  <si>
    <t>香美市</t>
    <rPh sb="0" eb="2">
      <t>カミ</t>
    </rPh>
    <rPh sb="2" eb="3">
      <t>シ</t>
    </rPh>
    <phoneticPr fontId="7"/>
  </si>
  <si>
    <t>合　計</t>
    <rPh sb="0" eb="1">
      <t>ゴウ</t>
    </rPh>
    <rPh sb="2" eb="3">
      <t>ケイ</t>
    </rPh>
    <phoneticPr fontId="7"/>
  </si>
  <si>
    <t>旧市内小計</t>
    <rPh sb="0" eb="1">
      <t>キュウ</t>
    </rPh>
    <rPh sb="1" eb="2">
      <t>シ</t>
    </rPh>
    <rPh sb="2" eb="3">
      <t>ナイ</t>
    </rPh>
    <rPh sb="3" eb="5">
      <t>ショウケイ</t>
    </rPh>
    <phoneticPr fontId="7"/>
  </si>
  <si>
    <t>新市①小計</t>
    <rPh sb="0" eb="1">
      <t>シン</t>
    </rPh>
    <rPh sb="1" eb="2">
      <t>シ</t>
    </rPh>
    <rPh sb="3" eb="4">
      <t>ショウ</t>
    </rPh>
    <rPh sb="4" eb="5">
      <t>ケイ</t>
    </rPh>
    <phoneticPr fontId="7"/>
  </si>
  <si>
    <t>高知市合計</t>
    <rPh sb="0" eb="2">
      <t>コウチ</t>
    </rPh>
    <rPh sb="2" eb="3">
      <t>シ</t>
    </rPh>
    <rPh sb="3" eb="5">
      <t>ゴウケイ</t>
    </rPh>
    <phoneticPr fontId="7"/>
  </si>
  <si>
    <t>合     計</t>
    <rPh sb="0" eb="1">
      <t>ゴウ</t>
    </rPh>
    <rPh sb="6" eb="7">
      <t>ケイ</t>
    </rPh>
    <phoneticPr fontId="7"/>
  </si>
  <si>
    <t>高知3</t>
    <rPh sb="0" eb="2">
      <t>コウチ</t>
    </rPh>
    <phoneticPr fontId="7"/>
  </si>
  <si>
    <t>吾川郡</t>
    <rPh sb="0" eb="3">
      <t>アガワグン</t>
    </rPh>
    <phoneticPr fontId="7"/>
  </si>
  <si>
    <t>いの町いの東</t>
    <rPh sb="2" eb="3">
      <t>チョウ</t>
    </rPh>
    <rPh sb="5" eb="6">
      <t>ヒガシ</t>
    </rPh>
    <phoneticPr fontId="7"/>
  </si>
  <si>
    <t>春野町春野西</t>
    <rPh sb="0" eb="1">
      <t>ハル</t>
    </rPh>
    <rPh sb="1" eb="2">
      <t>ノ</t>
    </rPh>
    <rPh sb="2" eb="3">
      <t>チョウ</t>
    </rPh>
    <rPh sb="3" eb="5">
      <t>ハルノ</t>
    </rPh>
    <rPh sb="5" eb="6">
      <t>ニシ</t>
    </rPh>
    <phoneticPr fontId="7"/>
  </si>
  <si>
    <t>南国（北部）</t>
    <rPh sb="0" eb="2">
      <t>ナンゴク</t>
    </rPh>
    <rPh sb="3" eb="5">
      <t>ホクブ</t>
    </rPh>
    <phoneticPr fontId="7"/>
  </si>
  <si>
    <t>南国（南部）</t>
    <rPh sb="0" eb="2">
      <t>ナンゴク</t>
    </rPh>
    <rPh sb="3" eb="5">
      <t>ナンブ</t>
    </rPh>
    <phoneticPr fontId="7"/>
  </si>
  <si>
    <t>旭</t>
    <rPh sb="0" eb="1">
      <t>アサヒ</t>
    </rPh>
    <phoneticPr fontId="7"/>
  </si>
  <si>
    <t>高新合売</t>
    <rPh sb="0" eb="2">
      <t>コウシン</t>
    </rPh>
    <rPh sb="2" eb="3">
      <t>ゴウ</t>
    </rPh>
    <rPh sb="3" eb="4">
      <t>バイ</t>
    </rPh>
    <phoneticPr fontId="7"/>
  </si>
  <si>
    <t>高知県高知市</t>
    <rPh sb="0" eb="3">
      <t>コウチケン</t>
    </rPh>
    <rPh sb="3" eb="6">
      <t>コウチシ</t>
    </rPh>
    <phoneticPr fontId="7"/>
  </si>
  <si>
    <t>高知市　　　　　　　新市②</t>
    <rPh sb="0" eb="2">
      <t>コウチ</t>
    </rPh>
    <rPh sb="2" eb="3">
      <t>シ</t>
    </rPh>
    <rPh sb="10" eb="11">
      <t>シン</t>
    </rPh>
    <rPh sb="11" eb="12">
      <t>シ</t>
    </rPh>
    <phoneticPr fontId="7"/>
  </si>
  <si>
    <t>南国市</t>
    <rPh sb="0" eb="3">
      <t>ナンコクシ</t>
    </rPh>
    <phoneticPr fontId="7"/>
  </si>
  <si>
    <t>香南市</t>
    <rPh sb="0" eb="3">
      <t>コウナンシ</t>
    </rPh>
    <phoneticPr fontId="7"/>
  </si>
  <si>
    <t>香美市</t>
    <rPh sb="0" eb="3">
      <t>カミシ</t>
    </rPh>
    <phoneticPr fontId="7"/>
  </si>
  <si>
    <t>長岡郡</t>
    <rPh sb="0" eb="2">
      <t>ナガオカ</t>
    </rPh>
    <rPh sb="2" eb="3">
      <t>グン</t>
    </rPh>
    <phoneticPr fontId="7"/>
  </si>
  <si>
    <t>土佐郡</t>
    <rPh sb="0" eb="2">
      <t>トサ</t>
    </rPh>
    <rPh sb="2" eb="3">
      <t>グン</t>
    </rPh>
    <phoneticPr fontId="7"/>
  </si>
  <si>
    <t>室戸市</t>
    <rPh sb="0" eb="3">
      <t>ムロトシ</t>
    </rPh>
    <phoneticPr fontId="7"/>
  </si>
  <si>
    <t>安芸郡</t>
    <rPh sb="0" eb="3">
      <t>アキグン</t>
    </rPh>
    <phoneticPr fontId="7"/>
  </si>
  <si>
    <t>安芸市</t>
    <rPh sb="0" eb="2">
      <t>アキ</t>
    </rPh>
    <rPh sb="2" eb="3">
      <t>シ</t>
    </rPh>
    <phoneticPr fontId="7"/>
  </si>
  <si>
    <t>吾川郡</t>
    <rPh sb="0" eb="3">
      <t>アガワグン</t>
    </rPh>
    <phoneticPr fontId="7"/>
  </si>
  <si>
    <t>高岡郡①</t>
    <rPh sb="0" eb="3">
      <t>タカオカグン</t>
    </rPh>
    <phoneticPr fontId="7"/>
  </si>
  <si>
    <t>土佐市</t>
    <rPh sb="0" eb="3">
      <t>トサシ</t>
    </rPh>
    <phoneticPr fontId="7"/>
  </si>
  <si>
    <t>須崎市</t>
    <rPh sb="0" eb="3">
      <t>スサキシ</t>
    </rPh>
    <phoneticPr fontId="7"/>
  </si>
  <si>
    <t>高岡郡②</t>
    <rPh sb="0" eb="3">
      <t>タカオカグン</t>
    </rPh>
    <phoneticPr fontId="7"/>
  </si>
  <si>
    <t>幡多郡①</t>
    <rPh sb="0" eb="3">
      <t>ハタグン</t>
    </rPh>
    <phoneticPr fontId="7"/>
  </si>
  <si>
    <t>四万十市</t>
    <rPh sb="0" eb="3">
      <t>シマント</t>
    </rPh>
    <rPh sb="3" eb="4">
      <t>シ</t>
    </rPh>
    <phoneticPr fontId="7"/>
  </si>
  <si>
    <t>土佐清水市</t>
    <rPh sb="0" eb="5">
      <t>トサシミズシ</t>
    </rPh>
    <phoneticPr fontId="7"/>
  </si>
  <si>
    <t>宿毛市</t>
    <rPh sb="0" eb="3">
      <t>スクモシ</t>
    </rPh>
    <phoneticPr fontId="7"/>
  </si>
  <si>
    <t>幡多郡②</t>
    <rPh sb="0" eb="3">
      <t>ハタグン</t>
    </rPh>
    <phoneticPr fontId="7"/>
  </si>
  <si>
    <t>様</t>
    <rPh sb="0" eb="1">
      <t>サマ</t>
    </rPh>
    <phoneticPr fontId="7"/>
  </si>
  <si>
    <t>様</t>
    <rPh sb="0" eb="1">
      <t>サマ</t>
    </rPh>
    <phoneticPr fontId="7"/>
  </si>
  <si>
    <t>様</t>
    <rPh sb="0" eb="1">
      <t>サマ</t>
    </rPh>
    <phoneticPr fontId="7"/>
  </si>
  <si>
    <t>※広告主の所在地･事業所名または責任者名･電話番号は､広告紙面に必ず明記して下さい。</t>
  </si>
  <si>
    <t>津野町葉山</t>
    <rPh sb="0" eb="1">
      <t>ツ</t>
    </rPh>
    <rPh sb="1" eb="2">
      <t>ノ</t>
    </rPh>
    <rPh sb="2" eb="3">
      <t>チョウ</t>
    </rPh>
    <rPh sb="3" eb="4">
      <t>ハ</t>
    </rPh>
    <rPh sb="4" eb="5">
      <t>ヤマ</t>
    </rPh>
    <phoneticPr fontId="7"/>
  </si>
  <si>
    <t>大杉(旧繁藤)</t>
    <rPh sb="0" eb="2">
      <t>オオスギ</t>
    </rPh>
    <rPh sb="3" eb="4">
      <t>キュウ</t>
    </rPh>
    <rPh sb="4" eb="5">
      <t>シゲル</t>
    </rPh>
    <rPh sb="5" eb="6">
      <t>フジ</t>
    </rPh>
    <phoneticPr fontId="7"/>
  </si>
  <si>
    <t>桜井</t>
  </si>
  <si>
    <t>城北</t>
  </si>
  <si>
    <t>本町</t>
    <rPh sb="0" eb="1">
      <t>ホン</t>
    </rPh>
    <rPh sb="1" eb="2">
      <t>マチ</t>
    </rPh>
    <phoneticPr fontId="7"/>
  </si>
  <si>
    <t>粟田</t>
    <rPh sb="0" eb="1">
      <t>アワ</t>
    </rPh>
    <rPh sb="1" eb="2">
      <t>タ</t>
    </rPh>
    <phoneticPr fontId="7"/>
  </si>
  <si>
    <t>門田</t>
    <rPh sb="0" eb="1">
      <t>カド</t>
    </rPh>
    <rPh sb="1" eb="2">
      <t>タ</t>
    </rPh>
    <phoneticPr fontId="7"/>
  </si>
  <si>
    <t>浜渦</t>
    <rPh sb="0" eb="1">
      <t>ハマ</t>
    </rPh>
    <rPh sb="1" eb="2">
      <t>ウズ</t>
    </rPh>
    <phoneticPr fontId="7"/>
  </si>
  <si>
    <t>市原</t>
    <rPh sb="0" eb="1">
      <t>シ</t>
    </rPh>
    <rPh sb="1" eb="2">
      <t>ハラ</t>
    </rPh>
    <phoneticPr fontId="7"/>
  </si>
  <si>
    <t>谷口</t>
    <rPh sb="0" eb="1">
      <t>タニ</t>
    </rPh>
    <rPh sb="1" eb="2">
      <t>クチ</t>
    </rPh>
    <phoneticPr fontId="7"/>
  </si>
  <si>
    <t>畑中</t>
    <rPh sb="0" eb="1">
      <t>ハタ</t>
    </rPh>
    <rPh sb="1" eb="2">
      <t>ナカ</t>
    </rPh>
    <phoneticPr fontId="7"/>
  </si>
  <si>
    <t>山崎</t>
    <rPh sb="0" eb="1">
      <t>ヤマ</t>
    </rPh>
    <rPh sb="1" eb="2">
      <t>サキ</t>
    </rPh>
    <phoneticPr fontId="7"/>
  </si>
  <si>
    <t>山本</t>
    <rPh sb="0" eb="1">
      <t>ヤマ</t>
    </rPh>
    <rPh sb="1" eb="2">
      <t>モト</t>
    </rPh>
    <phoneticPr fontId="7"/>
  </si>
  <si>
    <t>川村</t>
    <rPh sb="0" eb="1">
      <t>カワ</t>
    </rPh>
    <rPh sb="1" eb="2">
      <t>ムラ</t>
    </rPh>
    <phoneticPr fontId="7"/>
  </si>
  <si>
    <t>澤村</t>
    <rPh sb="0" eb="1">
      <t>サワ</t>
    </rPh>
    <rPh sb="1" eb="2">
      <t>ムラ</t>
    </rPh>
    <phoneticPr fontId="7"/>
  </si>
  <si>
    <t>江ノ口</t>
  </si>
  <si>
    <t>堀内</t>
  </si>
  <si>
    <t>近森</t>
  </si>
  <si>
    <t>安松</t>
  </si>
  <si>
    <t>宮内</t>
  </si>
  <si>
    <t>美濃部</t>
  </si>
  <si>
    <t>筒井</t>
  </si>
  <si>
    <t>井上</t>
    <rPh sb="0" eb="1">
      <t>イ</t>
    </rPh>
    <rPh sb="1" eb="2">
      <t>ウエ</t>
    </rPh>
    <phoneticPr fontId="7"/>
  </si>
  <si>
    <t>一宮</t>
  </si>
  <si>
    <t>五台山</t>
  </si>
  <si>
    <t>高須</t>
  </si>
  <si>
    <t>三里</t>
    <rPh sb="0" eb="1">
      <t>ミ</t>
    </rPh>
    <rPh sb="1" eb="2">
      <t>サト</t>
    </rPh>
    <phoneticPr fontId="7"/>
  </si>
  <si>
    <t>大津</t>
    <rPh sb="0" eb="1">
      <t>ダイ</t>
    </rPh>
    <rPh sb="1" eb="2">
      <t>ツ</t>
    </rPh>
    <phoneticPr fontId="7"/>
  </si>
  <si>
    <t>介良</t>
    <rPh sb="0" eb="1">
      <t>スケ</t>
    </rPh>
    <rPh sb="1" eb="2">
      <t>リョウ</t>
    </rPh>
    <phoneticPr fontId="7"/>
  </si>
  <si>
    <t>潮見甲</t>
    <rPh sb="0" eb="1">
      <t>シオ</t>
    </rPh>
    <rPh sb="1" eb="2">
      <t>ミ</t>
    </rPh>
    <rPh sb="2" eb="3">
      <t>コウ</t>
    </rPh>
    <phoneticPr fontId="7"/>
  </si>
  <si>
    <t>長浜</t>
    <rPh sb="0" eb="1">
      <t>ナガ</t>
    </rPh>
    <rPh sb="1" eb="2">
      <t>ハマ</t>
    </rPh>
    <phoneticPr fontId="7"/>
  </si>
  <si>
    <t>横浜</t>
    <rPh sb="0" eb="1">
      <t>ヨコ</t>
    </rPh>
    <rPh sb="1" eb="2">
      <t>ハマ</t>
    </rPh>
    <phoneticPr fontId="7"/>
  </si>
  <si>
    <t>鏡川口</t>
    <rPh sb="0" eb="1">
      <t>カガミ</t>
    </rPh>
    <rPh sb="1" eb="2">
      <t>カワ</t>
    </rPh>
    <rPh sb="2" eb="3">
      <t>クチ</t>
    </rPh>
    <phoneticPr fontId="7"/>
  </si>
  <si>
    <t>菖蒲</t>
    <rPh sb="0" eb="1">
      <t>ショウ</t>
    </rPh>
    <rPh sb="1" eb="2">
      <t>カバ</t>
    </rPh>
    <phoneticPr fontId="7"/>
  </si>
  <si>
    <t>後免</t>
    <rPh sb="0" eb="1">
      <t>アト</t>
    </rPh>
    <rPh sb="1" eb="2">
      <t>メン</t>
    </rPh>
    <phoneticPr fontId="7"/>
  </si>
  <si>
    <t>潮見乙</t>
    <rPh sb="0" eb="1">
      <t>シオ</t>
    </rPh>
    <rPh sb="1" eb="2">
      <t>ミ</t>
    </rPh>
    <rPh sb="2" eb="3">
      <t>オツ</t>
    </rPh>
    <phoneticPr fontId="7"/>
  </si>
  <si>
    <t>岡豊</t>
    <rPh sb="0" eb="1">
      <t>オカ</t>
    </rPh>
    <rPh sb="1" eb="2">
      <t>トヨ</t>
    </rPh>
    <phoneticPr fontId="7"/>
  </si>
  <si>
    <t>立田</t>
    <rPh sb="0" eb="1">
      <t>タ</t>
    </rPh>
    <rPh sb="1" eb="2">
      <t>タ</t>
    </rPh>
    <phoneticPr fontId="7"/>
  </si>
  <si>
    <t>十市</t>
    <rPh sb="0" eb="1">
      <t>ジュウ</t>
    </rPh>
    <rPh sb="1" eb="2">
      <t>イチ</t>
    </rPh>
    <phoneticPr fontId="7"/>
  </si>
  <si>
    <t>前浜</t>
    <rPh sb="0" eb="1">
      <t>マエ</t>
    </rPh>
    <rPh sb="1" eb="2">
      <t>ハマ</t>
    </rPh>
    <phoneticPr fontId="7"/>
  </si>
  <si>
    <t>夜須</t>
    <rPh sb="0" eb="1">
      <t>ヤ</t>
    </rPh>
    <rPh sb="1" eb="2">
      <t>ス</t>
    </rPh>
    <phoneticPr fontId="7"/>
  </si>
  <si>
    <t>香南名倉</t>
    <rPh sb="0" eb="1">
      <t>カオル</t>
    </rPh>
    <rPh sb="1" eb="2">
      <t>ミナミ</t>
    </rPh>
    <rPh sb="2" eb="3">
      <t>ナ</t>
    </rPh>
    <rPh sb="3" eb="4">
      <t>クラ</t>
    </rPh>
    <phoneticPr fontId="7"/>
  </si>
  <si>
    <t>香宗</t>
    <rPh sb="0" eb="1">
      <t>カ</t>
    </rPh>
    <rPh sb="1" eb="2">
      <t>ムネ</t>
    </rPh>
    <phoneticPr fontId="7"/>
  </si>
  <si>
    <t>山北</t>
    <rPh sb="0" eb="1">
      <t>ヤマ</t>
    </rPh>
    <rPh sb="1" eb="2">
      <t>キタ</t>
    </rPh>
    <phoneticPr fontId="7"/>
  </si>
  <si>
    <t>野市</t>
    <rPh sb="0" eb="1">
      <t>ノ</t>
    </rPh>
    <rPh sb="1" eb="2">
      <t>イチ</t>
    </rPh>
    <phoneticPr fontId="7"/>
  </si>
  <si>
    <t>香北</t>
    <rPh sb="0" eb="1">
      <t>カ</t>
    </rPh>
    <rPh sb="1" eb="2">
      <t>キタ</t>
    </rPh>
    <phoneticPr fontId="7"/>
  </si>
  <si>
    <t>大栃</t>
    <rPh sb="0" eb="1">
      <t>オオ</t>
    </rPh>
    <rPh sb="1" eb="2">
      <t>トチ</t>
    </rPh>
    <phoneticPr fontId="7"/>
  </si>
  <si>
    <t>山田町堺</t>
    <rPh sb="0" eb="1">
      <t>ヤマ</t>
    </rPh>
    <rPh sb="1" eb="2">
      <t>タ</t>
    </rPh>
    <rPh sb="2" eb="3">
      <t>マチ</t>
    </rPh>
    <rPh sb="3" eb="4">
      <t>サカイ</t>
    </rPh>
    <phoneticPr fontId="3"/>
  </si>
  <si>
    <t>本山</t>
    <rPh sb="0" eb="1">
      <t>モト</t>
    </rPh>
    <rPh sb="1" eb="2">
      <t>ヤマ</t>
    </rPh>
    <phoneticPr fontId="7"/>
  </si>
  <si>
    <t>室戸</t>
    <rPh sb="0" eb="1">
      <t>ムロ</t>
    </rPh>
    <rPh sb="1" eb="2">
      <t>ト</t>
    </rPh>
    <phoneticPr fontId="7"/>
  </si>
  <si>
    <t>吉良川</t>
    <rPh sb="0" eb="1">
      <t>ヨシ</t>
    </rPh>
    <rPh sb="1" eb="2">
      <t>ヨ</t>
    </rPh>
    <rPh sb="2" eb="3">
      <t>カワ</t>
    </rPh>
    <phoneticPr fontId="7"/>
  </si>
  <si>
    <t>羽根</t>
    <rPh sb="0" eb="1">
      <t>ハネ</t>
    </rPh>
    <rPh sb="1" eb="2">
      <t>ネ</t>
    </rPh>
    <phoneticPr fontId="7"/>
  </si>
  <si>
    <t>津呂</t>
    <rPh sb="0" eb="1">
      <t>ツ</t>
    </rPh>
    <rPh sb="1" eb="2">
      <t>ロ</t>
    </rPh>
    <phoneticPr fontId="7"/>
  </si>
  <si>
    <t>佐喜浜</t>
    <rPh sb="0" eb="1">
      <t>サ</t>
    </rPh>
    <rPh sb="1" eb="2">
      <t>キ</t>
    </rPh>
    <rPh sb="2" eb="3">
      <t>ハマ</t>
    </rPh>
    <phoneticPr fontId="7"/>
  </si>
  <si>
    <t>和食</t>
    <rPh sb="0" eb="1">
      <t>ワ</t>
    </rPh>
    <rPh sb="1" eb="2">
      <t>ショク</t>
    </rPh>
    <phoneticPr fontId="7"/>
  </si>
  <si>
    <t>安田</t>
    <rPh sb="0" eb="1">
      <t>ヤス</t>
    </rPh>
    <rPh sb="1" eb="2">
      <t>タ</t>
    </rPh>
    <phoneticPr fontId="7"/>
  </si>
  <si>
    <t>馬路</t>
    <rPh sb="0" eb="1">
      <t>ウマ</t>
    </rPh>
    <rPh sb="1" eb="2">
      <t>ジ</t>
    </rPh>
    <phoneticPr fontId="7"/>
  </si>
  <si>
    <t>田野</t>
    <rPh sb="0" eb="1">
      <t>タ</t>
    </rPh>
    <rPh sb="1" eb="2">
      <t>ノ</t>
    </rPh>
    <phoneticPr fontId="7"/>
  </si>
  <si>
    <t>奈半利</t>
    <rPh sb="0" eb="1">
      <t>ナ</t>
    </rPh>
    <rPh sb="1" eb="2">
      <t>ハン</t>
    </rPh>
    <rPh sb="2" eb="3">
      <t>リ</t>
    </rPh>
    <phoneticPr fontId="7"/>
  </si>
  <si>
    <t>安芸小松</t>
    <rPh sb="0" eb="1">
      <t>アン</t>
    </rPh>
    <rPh sb="1" eb="2">
      <t>ゲイ</t>
    </rPh>
    <rPh sb="2" eb="3">
      <t>ショウ</t>
    </rPh>
    <rPh sb="3" eb="4">
      <t>マツ</t>
    </rPh>
    <phoneticPr fontId="7"/>
  </si>
  <si>
    <t>日高</t>
    <rPh sb="0" eb="1">
      <t>ヒ</t>
    </rPh>
    <rPh sb="1" eb="2">
      <t>タカ</t>
    </rPh>
    <phoneticPr fontId="7"/>
  </si>
  <si>
    <t>高岡</t>
    <rPh sb="0" eb="1">
      <t>タカ</t>
    </rPh>
    <rPh sb="1" eb="2">
      <t>オカ</t>
    </rPh>
    <phoneticPr fontId="7"/>
  </si>
  <si>
    <t>高岡西</t>
    <rPh sb="0" eb="1">
      <t>タカ</t>
    </rPh>
    <rPh sb="1" eb="2">
      <t>オカ</t>
    </rPh>
    <rPh sb="2" eb="3">
      <t>ニシ</t>
    </rPh>
    <phoneticPr fontId="7"/>
  </si>
  <si>
    <t>土佐西</t>
    <rPh sb="0" eb="1">
      <t>ツチ</t>
    </rPh>
    <rPh sb="1" eb="2">
      <t>タスク</t>
    </rPh>
    <rPh sb="2" eb="3">
      <t>ニシ</t>
    </rPh>
    <phoneticPr fontId="7"/>
  </si>
  <si>
    <t>宇佐</t>
    <rPh sb="0" eb="1">
      <t>ウ</t>
    </rPh>
    <rPh sb="1" eb="2">
      <t>サ</t>
    </rPh>
    <phoneticPr fontId="7"/>
  </si>
  <si>
    <t>須崎東</t>
    <rPh sb="0" eb="1">
      <t>ス</t>
    </rPh>
    <rPh sb="1" eb="2">
      <t>ザキ</t>
    </rPh>
    <rPh sb="2" eb="3">
      <t>ヒガシ</t>
    </rPh>
    <phoneticPr fontId="7"/>
  </si>
  <si>
    <t>須崎西</t>
    <rPh sb="0" eb="1">
      <t>ス</t>
    </rPh>
    <rPh sb="1" eb="2">
      <t>ザキ</t>
    </rPh>
    <rPh sb="2" eb="3">
      <t>ニシ</t>
    </rPh>
    <phoneticPr fontId="7"/>
  </si>
  <si>
    <t>吾桑</t>
    <rPh sb="0" eb="1">
      <t>ゴ</t>
    </rPh>
    <rPh sb="1" eb="2">
      <t>クワ</t>
    </rPh>
    <phoneticPr fontId="7"/>
  </si>
  <si>
    <t>浦の内</t>
    <rPh sb="0" eb="1">
      <t>ウラ</t>
    </rPh>
    <rPh sb="2" eb="3">
      <t>ウチ</t>
    </rPh>
    <phoneticPr fontId="7"/>
  </si>
  <si>
    <t>野元</t>
    <rPh sb="0" eb="1">
      <t>ノ</t>
    </rPh>
    <rPh sb="1" eb="2">
      <t>モト</t>
    </rPh>
    <phoneticPr fontId="7"/>
  </si>
  <si>
    <t>中村松山</t>
    <rPh sb="0" eb="1">
      <t>ナカ</t>
    </rPh>
    <rPh sb="1" eb="2">
      <t>ムラ</t>
    </rPh>
    <rPh sb="2" eb="3">
      <t>マツ</t>
    </rPh>
    <rPh sb="3" eb="4">
      <t>ヤマ</t>
    </rPh>
    <phoneticPr fontId="7"/>
  </si>
  <si>
    <t>具同</t>
    <rPh sb="0" eb="1">
      <t>グ</t>
    </rPh>
    <rPh sb="1" eb="2">
      <t>ドウ</t>
    </rPh>
    <phoneticPr fontId="7"/>
  </si>
  <si>
    <t>中村細木</t>
    <rPh sb="0" eb="1">
      <t>ナカ</t>
    </rPh>
    <rPh sb="1" eb="2">
      <t>ムラ</t>
    </rPh>
    <rPh sb="2" eb="3">
      <t>ホソ</t>
    </rPh>
    <rPh sb="3" eb="4">
      <t>キ</t>
    </rPh>
    <phoneticPr fontId="7"/>
  </si>
  <si>
    <t>有岡</t>
    <rPh sb="0" eb="1">
      <t>ア</t>
    </rPh>
    <rPh sb="1" eb="2">
      <t>オカ</t>
    </rPh>
    <phoneticPr fontId="7"/>
  </si>
  <si>
    <t>江川崎</t>
    <rPh sb="0" eb="1">
      <t>エ</t>
    </rPh>
    <rPh sb="1" eb="2">
      <t>カワ</t>
    </rPh>
    <rPh sb="2" eb="3">
      <t>サキ</t>
    </rPh>
    <phoneticPr fontId="7"/>
  </si>
  <si>
    <t>清水山本</t>
    <rPh sb="0" eb="1">
      <t>キヨ</t>
    </rPh>
    <rPh sb="1" eb="2">
      <t>ミズ</t>
    </rPh>
    <rPh sb="2" eb="3">
      <t>ヤマ</t>
    </rPh>
    <rPh sb="3" eb="4">
      <t>モト</t>
    </rPh>
    <phoneticPr fontId="7"/>
  </si>
  <si>
    <t>三崎</t>
    <rPh sb="0" eb="1">
      <t>サン</t>
    </rPh>
    <rPh sb="1" eb="2">
      <t>サキ</t>
    </rPh>
    <phoneticPr fontId="7"/>
  </si>
  <si>
    <t>下の加江</t>
    <rPh sb="0" eb="1">
      <t>シタ</t>
    </rPh>
    <rPh sb="2" eb="3">
      <t>カ</t>
    </rPh>
    <rPh sb="3" eb="4">
      <t>エ</t>
    </rPh>
    <phoneticPr fontId="7"/>
  </si>
  <si>
    <t>宿毛</t>
    <rPh sb="0" eb="1">
      <t>ヤド</t>
    </rPh>
    <rPh sb="1" eb="2">
      <t>ケ</t>
    </rPh>
    <phoneticPr fontId="7"/>
  </si>
  <si>
    <t>平田</t>
    <rPh sb="0" eb="1">
      <t>ヒラ</t>
    </rPh>
    <rPh sb="1" eb="2">
      <t>タ</t>
    </rPh>
    <phoneticPr fontId="7"/>
  </si>
  <si>
    <t>小筑紫</t>
    <rPh sb="0" eb="1">
      <t>コ</t>
    </rPh>
    <rPh sb="1" eb="2">
      <t>チク</t>
    </rPh>
    <rPh sb="2" eb="3">
      <t>ムラサキ</t>
    </rPh>
    <phoneticPr fontId="7"/>
  </si>
  <si>
    <t>片島</t>
    <rPh sb="0" eb="1">
      <t>カタ</t>
    </rPh>
    <rPh sb="1" eb="2">
      <t>シマ</t>
    </rPh>
    <phoneticPr fontId="7"/>
  </si>
  <si>
    <t>大月</t>
    <rPh sb="0" eb="1">
      <t>ダイ</t>
    </rPh>
    <rPh sb="1" eb="2">
      <t>ツキ</t>
    </rPh>
    <phoneticPr fontId="7"/>
  </si>
  <si>
    <t>三原</t>
    <rPh sb="0" eb="1">
      <t>サン</t>
    </rPh>
    <rPh sb="1" eb="2">
      <t>ハラ</t>
    </rPh>
    <phoneticPr fontId="7"/>
  </si>
  <si>
    <t>春野町芳原</t>
    <rPh sb="3" eb="4">
      <t>ヨシ</t>
    </rPh>
    <rPh sb="4" eb="5">
      <t>ハラ</t>
    </rPh>
    <phoneticPr fontId="7"/>
  </si>
  <si>
    <t>春野町春野南</t>
    <rPh sb="3" eb="4">
      <t>ハル</t>
    </rPh>
    <rPh sb="4" eb="5">
      <t>ノ</t>
    </rPh>
    <rPh sb="5" eb="6">
      <t>ミナミ</t>
    </rPh>
    <phoneticPr fontId="7"/>
  </si>
  <si>
    <t>大豊町大田口</t>
    <rPh sb="3" eb="4">
      <t>ダイ</t>
    </rPh>
    <rPh sb="4" eb="5">
      <t>タ</t>
    </rPh>
    <rPh sb="5" eb="6">
      <t>クチ</t>
    </rPh>
    <phoneticPr fontId="7"/>
  </si>
  <si>
    <t>大豊町重森</t>
    <rPh sb="3" eb="4">
      <t>シゲ</t>
    </rPh>
    <rPh sb="4" eb="5">
      <t>モリ</t>
    </rPh>
    <phoneticPr fontId="7"/>
  </si>
  <si>
    <t>東洋町野根</t>
    <rPh sb="3" eb="4">
      <t>ノ</t>
    </rPh>
    <rPh sb="4" eb="5">
      <t>ネ</t>
    </rPh>
    <phoneticPr fontId="7"/>
  </si>
  <si>
    <t>安芸影山</t>
    <rPh sb="2" eb="3">
      <t>カゲ</t>
    </rPh>
    <rPh sb="3" eb="4">
      <t>ヤマ</t>
    </rPh>
    <phoneticPr fontId="7"/>
  </si>
  <si>
    <t>安芸足達</t>
    <rPh sb="2" eb="3">
      <t>アシ</t>
    </rPh>
    <rPh sb="3" eb="4">
      <t>タチ</t>
    </rPh>
    <phoneticPr fontId="7"/>
  </si>
  <si>
    <t>いの町いの西</t>
    <rPh sb="5" eb="6">
      <t>ニシ</t>
    </rPh>
    <phoneticPr fontId="7"/>
  </si>
  <si>
    <t>いの町枝川</t>
    <rPh sb="3" eb="4">
      <t>エダ</t>
    </rPh>
    <rPh sb="4" eb="5">
      <t>カワ</t>
    </rPh>
    <phoneticPr fontId="7"/>
  </si>
  <si>
    <t>いの町上八川</t>
    <rPh sb="3" eb="4">
      <t>カミ</t>
    </rPh>
    <rPh sb="4" eb="5">
      <t>ハチ</t>
    </rPh>
    <rPh sb="5" eb="6">
      <t>カワ</t>
    </rPh>
    <phoneticPr fontId="7"/>
  </si>
  <si>
    <t>佐川町斗賀野</t>
    <rPh sb="3" eb="4">
      <t>ト</t>
    </rPh>
    <rPh sb="4" eb="5">
      <t>ガ</t>
    </rPh>
    <rPh sb="5" eb="6">
      <t>ノ</t>
    </rPh>
    <phoneticPr fontId="7"/>
  </si>
  <si>
    <t>中土佐町大野見</t>
    <rPh sb="4" eb="7">
      <t>オオノミ</t>
    </rPh>
    <phoneticPr fontId="7"/>
  </si>
  <si>
    <t>津野町東津野</t>
    <rPh sb="3" eb="4">
      <t>ヒガシ</t>
    </rPh>
    <rPh sb="4" eb="6">
      <t>ツノ</t>
    </rPh>
    <phoneticPr fontId="7"/>
  </si>
  <si>
    <t>梼原町越知面</t>
    <rPh sb="3" eb="5">
      <t>オチ</t>
    </rPh>
    <rPh sb="5" eb="6">
      <t>メン</t>
    </rPh>
    <phoneticPr fontId="7"/>
  </si>
  <si>
    <t>四万十町南川口</t>
    <rPh sb="4" eb="5">
      <t>ミナミ</t>
    </rPh>
    <rPh sb="5" eb="6">
      <t>カワ</t>
    </rPh>
    <rPh sb="6" eb="7">
      <t>クチ</t>
    </rPh>
    <phoneticPr fontId="7"/>
  </si>
  <si>
    <t>四万十町仁井田</t>
    <rPh sb="4" eb="5">
      <t>ジン</t>
    </rPh>
    <rPh sb="5" eb="6">
      <t>イ</t>
    </rPh>
    <rPh sb="6" eb="7">
      <t>タ</t>
    </rPh>
    <phoneticPr fontId="7"/>
  </si>
  <si>
    <t>四万十町東又</t>
    <rPh sb="4" eb="5">
      <t>ヒガシ</t>
    </rPh>
    <rPh sb="5" eb="6">
      <t>マタ</t>
    </rPh>
    <phoneticPr fontId="7"/>
  </si>
  <si>
    <t>四万十町松葉川</t>
    <rPh sb="4" eb="5">
      <t>マツ</t>
    </rPh>
    <rPh sb="5" eb="6">
      <t>ハ</t>
    </rPh>
    <rPh sb="6" eb="7">
      <t>カワ</t>
    </rPh>
    <phoneticPr fontId="7"/>
  </si>
  <si>
    <t>四万十町大正</t>
    <rPh sb="4" eb="5">
      <t>ダイ</t>
    </rPh>
    <rPh sb="5" eb="6">
      <t>ショウ</t>
    </rPh>
    <phoneticPr fontId="7"/>
  </si>
  <si>
    <t>四万十町十和</t>
    <rPh sb="4" eb="5">
      <t>ジュウ</t>
    </rPh>
    <rPh sb="5" eb="6">
      <t>ワ</t>
    </rPh>
    <phoneticPr fontId="7"/>
  </si>
  <si>
    <t>黒潮町大方</t>
    <rPh sb="3" eb="4">
      <t>ダイ</t>
    </rPh>
    <rPh sb="4" eb="5">
      <t>カタ</t>
    </rPh>
    <phoneticPr fontId="7"/>
  </si>
  <si>
    <t>清水浜口</t>
    <rPh sb="2" eb="3">
      <t>ハマ</t>
    </rPh>
    <rPh sb="3" eb="4">
      <t>クチ</t>
    </rPh>
    <phoneticPr fontId="7"/>
  </si>
  <si>
    <t>中央</t>
    <rPh sb="0" eb="1">
      <t>ナカ</t>
    </rPh>
    <rPh sb="1" eb="2">
      <t>オウ</t>
    </rPh>
    <phoneticPr fontId="7"/>
  </si>
  <si>
    <t>東部</t>
    <rPh sb="0" eb="1">
      <t>ヒガシ</t>
    </rPh>
    <rPh sb="1" eb="2">
      <t>ブ</t>
    </rPh>
    <phoneticPr fontId="7"/>
  </si>
  <si>
    <t>南部</t>
    <rPh sb="0" eb="1">
      <t>ナン</t>
    </rPh>
    <rPh sb="1" eb="2">
      <t>ブ</t>
    </rPh>
    <phoneticPr fontId="7"/>
  </si>
  <si>
    <t>南国</t>
    <rPh sb="0" eb="1">
      <t>ミナミ</t>
    </rPh>
    <rPh sb="1" eb="2">
      <t>クニ</t>
    </rPh>
    <phoneticPr fontId="7"/>
  </si>
  <si>
    <t>みさと</t>
  </si>
  <si>
    <t>野市町</t>
    <rPh sb="0" eb="1">
      <t>ノ</t>
    </rPh>
    <rPh sb="1" eb="2">
      <t>イチ</t>
    </rPh>
    <rPh sb="2" eb="3">
      <t>マチ</t>
    </rPh>
    <phoneticPr fontId="7"/>
  </si>
  <si>
    <t>山田町</t>
    <rPh sb="0" eb="1">
      <t>ヤマ</t>
    </rPh>
    <rPh sb="1" eb="2">
      <t>タ</t>
    </rPh>
    <rPh sb="2" eb="3">
      <t>マチ</t>
    </rPh>
    <phoneticPr fontId="7"/>
  </si>
  <si>
    <t>室戸市</t>
    <rPh sb="0" eb="1">
      <t>シツ</t>
    </rPh>
    <rPh sb="1" eb="2">
      <t>ト</t>
    </rPh>
    <rPh sb="2" eb="3">
      <t>シ</t>
    </rPh>
    <phoneticPr fontId="7"/>
  </si>
  <si>
    <t>安田町</t>
    <rPh sb="0" eb="1">
      <t>ヤス</t>
    </rPh>
    <rPh sb="1" eb="2">
      <t>タ</t>
    </rPh>
    <rPh sb="2" eb="3">
      <t>チョウ</t>
    </rPh>
    <phoneticPr fontId="7"/>
  </si>
  <si>
    <t>田野町</t>
    <rPh sb="0" eb="1">
      <t>タ</t>
    </rPh>
    <rPh sb="1" eb="2">
      <t>ノ</t>
    </rPh>
    <rPh sb="2" eb="3">
      <t>チョウ</t>
    </rPh>
    <phoneticPr fontId="7"/>
  </si>
  <si>
    <t>甲浦</t>
    <rPh sb="0" eb="1">
      <t>コウ</t>
    </rPh>
    <rPh sb="1" eb="2">
      <t>ウラ</t>
    </rPh>
    <phoneticPr fontId="7"/>
  </si>
  <si>
    <t>安芸小松</t>
    <rPh sb="2" eb="3">
      <t>ショウ</t>
    </rPh>
    <rPh sb="3" eb="4">
      <t>マツ</t>
    </rPh>
    <phoneticPr fontId="7"/>
  </si>
  <si>
    <t>伊野町</t>
    <rPh sb="0" eb="1">
      <t>イ</t>
    </rPh>
    <rPh sb="1" eb="2">
      <t>ノ</t>
    </rPh>
    <rPh sb="2" eb="3">
      <t>チョウ</t>
    </rPh>
    <phoneticPr fontId="7"/>
  </si>
  <si>
    <t>佐川</t>
    <rPh sb="0" eb="1">
      <t>サ</t>
    </rPh>
    <rPh sb="1" eb="2">
      <t>カワ</t>
    </rPh>
    <phoneticPr fontId="7"/>
  </si>
  <si>
    <t>越知</t>
    <rPh sb="0" eb="1">
      <t>コシ</t>
    </rPh>
    <rPh sb="1" eb="2">
      <t>チ</t>
    </rPh>
    <phoneticPr fontId="7"/>
  </si>
  <si>
    <t>土佐市</t>
    <rPh sb="0" eb="1">
      <t>ツチ</t>
    </rPh>
    <rPh sb="1" eb="2">
      <t>タスク</t>
    </rPh>
    <rPh sb="2" eb="3">
      <t>シ</t>
    </rPh>
    <phoneticPr fontId="7"/>
  </si>
  <si>
    <t>須崎市</t>
    <rPh sb="0" eb="1">
      <t>ス</t>
    </rPh>
    <rPh sb="1" eb="2">
      <t>ザキ</t>
    </rPh>
    <rPh sb="2" eb="3">
      <t>シ</t>
    </rPh>
    <phoneticPr fontId="7"/>
  </si>
  <si>
    <t>中土佐</t>
    <rPh sb="0" eb="1">
      <t>ナカ</t>
    </rPh>
    <rPh sb="1" eb="2">
      <t>ツチ</t>
    </rPh>
    <rPh sb="2" eb="3">
      <t>タスク</t>
    </rPh>
    <phoneticPr fontId="7"/>
  </si>
  <si>
    <t>窪川</t>
    <rPh sb="0" eb="1">
      <t>クボ</t>
    </rPh>
    <rPh sb="1" eb="2">
      <t>カワ</t>
    </rPh>
    <phoneticPr fontId="7"/>
  </si>
  <si>
    <t>中村</t>
    <rPh sb="0" eb="1">
      <t>ナカ</t>
    </rPh>
    <rPh sb="1" eb="2">
      <t>ムラ</t>
    </rPh>
    <phoneticPr fontId="7"/>
  </si>
  <si>
    <t>西部</t>
    <rPh sb="0" eb="1">
      <t>ニシ</t>
    </rPh>
    <rPh sb="1" eb="2">
      <t>ブ</t>
    </rPh>
    <phoneticPr fontId="7"/>
  </si>
  <si>
    <t>北部</t>
    <rPh sb="0" eb="1">
      <t>キタ</t>
    </rPh>
    <rPh sb="1" eb="2">
      <t>ブ</t>
    </rPh>
    <phoneticPr fontId="7"/>
  </si>
  <si>
    <t>朝倉</t>
    <rPh sb="0" eb="1">
      <t>アサ</t>
    </rPh>
    <rPh sb="1" eb="2">
      <t>クラ</t>
    </rPh>
    <phoneticPr fontId="7"/>
  </si>
  <si>
    <t>桟橋</t>
    <rPh sb="0" eb="1">
      <t>サン</t>
    </rPh>
    <rPh sb="1" eb="2">
      <t>ハシ</t>
    </rPh>
    <phoneticPr fontId="7"/>
  </si>
  <si>
    <t>春野</t>
    <rPh sb="0" eb="1">
      <t>ハル</t>
    </rPh>
    <rPh sb="1" eb="2">
      <t>ノ</t>
    </rPh>
    <phoneticPr fontId="7"/>
  </si>
  <si>
    <t>南国市</t>
    <rPh sb="0" eb="1">
      <t>ナン</t>
    </rPh>
    <rPh sb="1" eb="2">
      <t>クニ</t>
    </rPh>
    <rPh sb="2" eb="3">
      <t>シ</t>
    </rPh>
    <phoneticPr fontId="7"/>
  </si>
  <si>
    <t>嶺北</t>
    <rPh sb="0" eb="1">
      <t>レイ</t>
    </rPh>
    <rPh sb="1" eb="2">
      <t>ホク</t>
    </rPh>
    <phoneticPr fontId="7"/>
  </si>
  <si>
    <t>奈半利町</t>
    <rPh sb="0" eb="1">
      <t>ナ</t>
    </rPh>
    <rPh sb="1" eb="2">
      <t>ハン</t>
    </rPh>
    <rPh sb="2" eb="3">
      <t>リ</t>
    </rPh>
    <rPh sb="3" eb="4">
      <t>マチ</t>
    </rPh>
    <phoneticPr fontId="7"/>
  </si>
  <si>
    <t>安芸市</t>
    <rPh sb="0" eb="1">
      <t>アン</t>
    </rPh>
    <rPh sb="1" eb="2">
      <t>ゲイ</t>
    </rPh>
    <rPh sb="2" eb="3">
      <t>シ</t>
    </rPh>
    <phoneticPr fontId="7"/>
  </si>
  <si>
    <t>梼原</t>
  </si>
  <si>
    <t>佐賀</t>
    <rPh sb="0" eb="1">
      <t>サ</t>
    </rPh>
    <rPh sb="1" eb="2">
      <t>ガ</t>
    </rPh>
    <phoneticPr fontId="7"/>
  </si>
  <si>
    <t>清水</t>
    <rPh sb="0" eb="1">
      <t>キヨシ</t>
    </rPh>
    <rPh sb="1" eb="2">
      <t>ミズ</t>
    </rPh>
    <phoneticPr fontId="7"/>
  </si>
  <si>
    <t>南部</t>
    <rPh sb="0" eb="1">
      <t>ミナミ</t>
    </rPh>
    <rPh sb="1" eb="2">
      <t>ブ</t>
    </rPh>
    <phoneticPr fontId="7"/>
  </si>
  <si>
    <t>高知</t>
    <rPh sb="0" eb="1">
      <t>タカ</t>
    </rPh>
    <rPh sb="1" eb="2">
      <t>チ</t>
    </rPh>
    <phoneticPr fontId="7"/>
  </si>
  <si>
    <t>中央</t>
    <rPh sb="0" eb="1">
      <t>チュウ</t>
    </rPh>
    <rPh sb="1" eb="2">
      <t>オウ</t>
    </rPh>
    <phoneticPr fontId="7"/>
  </si>
  <si>
    <t>東部</t>
    <rPh sb="0" eb="1">
      <t>アズマ</t>
    </rPh>
    <rPh sb="1" eb="2">
      <t>ブ</t>
    </rPh>
    <phoneticPr fontId="7"/>
  </si>
  <si>
    <t>摘要</t>
    <rPh sb="0" eb="2">
      <t>テキヨウ</t>
    </rPh>
    <phoneticPr fontId="7"/>
  </si>
  <si>
    <t>小計</t>
    <rPh sb="0" eb="1">
      <t>ショウ</t>
    </rPh>
    <rPh sb="1" eb="2">
      <t>ケイ</t>
    </rPh>
    <phoneticPr fontId="7"/>
  </si>
  <si>
    <t>※サンケイ合売店</t>
    <rPh sb="5" eb="6">
      <t>ア</t>
    </rPh>
    <rPh sb="6" eb="7">
      <t>ウ</t>
    </rPh>
    <rPh sb="7" eb="8">
      <t>テン</t>
    </rPh>
    <phoneticPr fontId="7"/>
  </si>
  <si>
    <t>※毎日･ｻﾝｹｲ･日経合売店</t>
    <rPh sb="1" eb="3">
      <t>マイニチ</t>
    </rPh>
    <rPh sb="9" eb="11">
      <t>ニッケイ</t>
    </rPh>
    <rPh sb="11" eb="12">
      <t>ア</t>
    </rPh>
    <rPh sb="12" eb="13">
      <t>ウ</t>
    </rPh>
    <rPh sb="13" eb="14">
      <t>テン</t>
    </rPh>
    <phoneticPr fontId="7"/>
  </si>
  <si>
    <t>地区</t>
    <rPh sb="0" eb="1">
      <t>チ</t>
    </rPh>
    <rPh sb="1" eb="2">
      <t>ク</t>
    </rPh>
    <phoneticPr fontId="7"/>
  </si>
  <si>
    <t>合計</t>
    <rPh sb="0" eb="1">
      <t>ゴウ</t>
    </rPh>
    <rPh sb="1" eb="2">
      <t>ケイ</t>
    </rPh>
    <phoneticPr fontId="7"/>
  </si>
  <si>
    <t>安芸足達</t>
    <phoneticPr fontId="7"/>
  </si>
  <si>
    <t>山田町関田</t>
    <rPh sb="2" eb="3">
      <t>マチ</t>
    </rPh>
    <rPh sb="3" eb="5">
      <t>セキタ</t>
    </rPh>
    <phoneticPr fontId="3"/>
  </si>
  <si>
    <t>山田町山本</t>
    <rPh sb="2" eb="3">
      <t>マチ</t>
    </rPh>
    <rPh sb="3" eb="5">
      <t>ヤマモト</t>
    </rPh>
    <phoneticPr fontId="3"/>
  </si>
  <si>
    <t>仁淀川町吾川</t>
    <rPh sb="3" eb="4">
      <t>マチ</t>
    </rPh>
    <rPh sb="4" eb="6">
      <t>アガワ</t>
    </rPh>
    <phoneticPr fontId="7"/>
  </si>
  <si>
    <t>仁淀川町別府</t>
    <rPh sb="3" eb="4">
      <t>マチ</t>
    </rPh>
    <rPh sb="4" eb="6">
      <t>ベフ</t>
    </rPh>
    <phoneticPr fontId="7"/>
  </si>
  <si>
    <t>日経経済新聞</t>
    <rPh sb="2" eb="4">
      <t>ケイザイ</t>
    </rPh>
    <rPh sb="4" eb="6">
      <t>シンブン</t>
    </rPh>
    <phoneticPr fontId="7"/>
  </si>
  <si>
    <t>サンケイ新聞･日本経済新聞</t>
    <rPh sb="7" eb="9">
      <t>ニホン</t>
    </rPh>
    <rPh sb="9" eb="11">
      <t>ケイザイ</t>
    </rPh>
    <rPh sb="11" eb="13">
      <t>シンブン</t>
    </rPh>
    <phoneticPr fontId="7"/>
  </si>
  <si>
    <t>日本経済新聞</t>
    <rPh sb="0" eb="2">
      <t>ニホン</t>
    </rPh>
    <rPh sb="2" eb="4">
      <t>ケイザイ</t>
    </rPh>
    <rPh sb="4" eb="6">
      <t>シンブン</t>
    </rPh>
    <phoneticPr fontId="7"/>
  </si>
  <si>
    <t>摘要</t>
    <rPh sb="0" eb="2">
      <t>テキヨウ</t>
    </rPh>
    <phoneticPr fontId="7"/>
  </si>
  <si>
    <t>日本経済新聞</t>
    <rPh sb="0" eb="2">
      <t>ニホン</t>
    </rPh>
    <rPh sb="2" eb="4">
      <t>ケイザイ</t>
    </rPh>
    <phoneticPr fontId="7"/>
  </si>
  <si>
    <t>南国北村</t>
    <rPh sb="0" eb="1">
      <t>ミナミ</t>
    </rPh>
    <rPh sb="1" eb="2">
      <t>クニ</t>
    </rPh>
    <rPh sb="2" eb="4">
      <t>キタムラ</t>
    </rPh>
    <phoneticPr fontId="7"/>
  </si>
  <si>
    <t>須崎金山</t>
    <rPh sb="0" eb="1">
      <t>ス</t>
    </rPh>
    <rPh sb="1" eb="2">
      <t>ザキ</t>
    </rPh>
    <rPh sb="2" eb="4">
      <t>カナヤマ</t>
    </rPh>
    <phoneticPr fontId="7"/>
  </si>
  <si>
    <t>れ い ほ く</t>
    <phoneticPr fontId="7"/>
  </si>
  <si>
    <t>(2025年4月)</t>
    <rPh sb="5" eb="6">
      <t>ネン</t>
    </rPh>
    <rPh sb="7" eb="8">
      <t>ガツ</t>
    </rPh>
    <phoneticPr fontId="7"/>
  </si>
  <si>
    <t>(2025年4月)</t>
    <rPh sb="5" eb="6">
      <t>ネン</t>
    </rPh>
    <rPh sb="7" eb="8">
      <t>ガツ</t>
    </rPh>
    <phoneticPr fontId="8"/>
  </si>
  <si>
    <t>城東</t>
    <rPh sb="0" eb="2">
      <t>ジョウトウ</t>
    </rPh>
    <phoneticPr fontId="7"/>
  </si>
  <si>
    <t>中澤(旧門屋)</t>
    <rPh sb="0" eb="2">
      <t>ナカザワ</t>
    </rPh>
    <rPh sb="3" eb="4">
      <t>キュウ</t>
    </rPh>
    <rPh sb="4" eb="6">
      <t>カドヤ</t>
    </rPh>
    <phoneticPr fontId="7"/>
  </si>
  <si>
    <t>北部(旧田中)</t>
    <rPh sb="0" eb="2">
      <t>ホクブ</t>
    </rPh>
    <rPh sb="3" eb="4">
      <t>キュウ</t>
    </rPh>
    <rPh sb="4" eb="6">
      <t>タナカ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</si>
</sst>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ggge&quot;年&quot;m&quot;月&quot;d&quot;日&quot;\(aaa&quot;曜&quot;&quot;日&quot;\)"/>
    <numFmt numFmtId="177" formatCode="aaa"/>
  </numFmts>
  <fonts count="4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sz val="6"/>
      <name val="ＭＳ Ｐゴシック"/>
      <family val="3"/>
      <charset val="128"/>
    </font>
    <font>
      <sz val="6"/>
      <name val="ＭＳ Ｐ明朝"/>
      <family val="1"/>
      <charset val="128"/>
    </font>
    <font>
      <sz val="9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8"/>
      <name val="ＭＳ Ｐゴシック"/>
      <family val="3"/>
      <charset val="128"/>
    </font>
    <font>
      <sz val="12"/>
      <name val="HG丸ｺﾞｼｯｸM-PRO"/>
      <family val="3"/>
      <charset val="128"/>
    </font>
    <font>
      <sz val="10"/>
      <name val="HG丸ｺﾞｼｯｸM-PRO"/>
      <family val="3"/>
      <charset val="128"/>
    </font>
    <font>
      <b/>
      <sz val="14"/>
      <color indexed="9"/>
      <name val="HG丸ｺﾞｼｯｸM-PRO"/>
      <family val="3"/>
      <charset val="128"/>
    </font>
    <font>
      <sz val="8"/>
      <name val="HG丸ｺﾞｼｯｸM-PRO"/>
      <family val="3"/>
      <charset val="128"/>
    </font>
    <font>
      <b/>
      <sz val="10"/>
      <name val="HG丸ｺﾞｼｯｸM-PRO"/>
      <family val="3"/>
      <charset val="128"/>
    </font>
    <font>
      <b/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3"/>
      <color indexed="9"/>
      <name val="HG丸ｺﾞｼｯｸM-PRO"/>
      <family val="3"/>
      <charset val="128"/>
    </font>
    <font>
      <sz val="13"/>
      <name val="HG丸ｺﾞｼｯｸM-PRO"/>
      <family val="3"/>
      <charset val="128"/>
    </font>
    <font>
      <b/>
      <sz val="11"/>
      <color indexed="9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2"/>
      <color indexed="18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color indexed="32"/>
      <name val="ＭＳ Ｐゴシック"/>
      <family val="3"/>
      <charset val="128"/>
    </font>
    <font>
      <b/>
      <sz val="10"/>
      <color indexed="32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9"/>
      <color indexed="8"/>
      <name val="HG丸ｺﾞｼｯｸM-PRO"/>
      <family val="3"/>
      <charset val="128"/>
    </font>
    <font>
      <sz val="10"/>
      <color indexed="8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u/>
      <sz val="11"/>
      <color indexed="18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rgb="FFFF0000"/>
      <name val="HG丸ｺﾞｼｯｸM-PRO"/>
      <family val="3"/>
      <charset val="128"/>
    </font>
    <font>
      <sz val="8"/>
      <color rgb="FFFF0000"/>
      <name val="ＭＳ Ｐゴシック"/>
      <family val="3"/>
      <charset val="128"/>
    </font>
    <font>
      <sz val="11"/>
      <color rgb="FFFF0000"/>
      <name val="HG丸ｺﾞｼｯｸM-PRO"/>
      <family val="3"/>
      <charset val="128"/>
    </font>
    <font>
      <sz val="10"/>
      <color rgb="FFFF0000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gray06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7F3F5"/>
        <bgColor indexed="64"/>
      </patternFill>
    </fill>
    <fill>
      <patternFill patternType="solid">
        <fgColor rgb="FFBFBFB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9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9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9"/>
      </left>
      <right/>
      <top style="thin">
        <color indexed="64"/>
      </top>
      <bottom/>
      <diagonal/>
    </border>
    <border>
      <left/>
      <right style="thin">
        <color indexed="9"/>
      </right>
      <top style="thin">
        <color indexed="64"/>
      </top>
      <bottom/>
      <diagonal/>
    </border>
    <border>
      <left style="thin">
        <color indexed="9"/>
      </left>
      <right style="thin">
        <color indexed="9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9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9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9"/>
      </left>
      <right style="medium">
        <color indexed="9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24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</cellStyleXfs>
  <cellXfs count="374">
    <xf numFmtId="0" fontId="0" fillId="0" borderId="0" xfId="0"/>
    <xf numFmtId="38" fontId="11" fillId="0" borderId="0" xfId="3" applyFont="1" applyBorder="1" applyAlignment="1">
      <alignment vertical="distributed"/>
    </xf>
    <xf numFmtId="0" fontId="5" fillId="0" borderId="0" xfId="0" applyFont="1" applyAlignment="1">
      <alignment horizontal="centerContinuous"/>
    </xf>
    <xf numFmtId="38" fontId="11" fillId="0" borderId="0" xfId="3" applyFont="1" applyAlignment="1">
      <alignment vertical="center"/>
    </xf>
    <xf numFmtId="38" fontId="11" fillId="0" borderId="0" xfId="3" applyFont="1" applyAlignment="1">
      <alignment vertical="distributed"/>
    </xf>
    <xf numFmtId="38" fontId="10" fillId="2" borderId="1" xfId="3" applyFont="1" applyFill="1" applyBorder="1" applyAlignment="1">
      <alignment horizontal="centerContinuous" vertical="distributed"/>
    </xf>
    <xf numFmtId="38" fontId="10" fillId="2" borderId="2" xfId="3" applyFont="1" applyFill="1" applyBorder="1" applyAlignment="1">
      <alignment horizontal="centerContinuous" vertical="distributed"/>
    </xf>
    <xf numFmtId="38" fontId="15" fillId="2" borderId="3" xfId="3" applyFont="1" applyFill="1" applyBorder="1" applyAlignment="1">
      <alignment horizontal="centerContinuous" vertical="distributed"/>
    </xf>
    <xf numFmtId="0" fontId="10" fillId="2" borderId="2" xfId="0" applyFont="1" applyFill="1" applyBorder="1" applyAlignment="1">
      <alignment horizontal="centerContinuous"/>
    </xf>
    <xf numFmtId="38" fontId="15" fillId="2" borderId="1" xfId="3" applyFont="1" applyFill="1" applyBorder="1" applyAlignment="1">
      <alignment horizontal="centerContinuous" vertical="distributed"/>
    </xf>
    <xf numFmtId="38" fontId="10" fillId="0" borderId="0" xfId="3" applyFont="1" applyBorder="1" applyAlignment="1">
      <alignment vertical="distributed"/>
    </xf>
    <xf numFmtId="38" fontId="10" fillId="0" borderId="0" xfId="3" applyFont="1" applyAlignment="1">
      <alignment vertical="distributed"/>
    </xf>
    <xf numFmtId="0" fontId="11" fillId="0" borderId="4" xfId="0" applyFont="1" applyBorder="1" applyAlignment="1">
      <alignment vertical="distributed" textRotation="255"/>
    </xf>
    <xf numFmtId="38" fontId="11" fillId="0" borderId="4" xfId="3" applyFont="1" applyBorder="1" applyAlignment="1">
      <alignment vertical="distributed"/>
    </xf>
    <xf numFmtId="0" fontId="11" fillId="0" borderId="0" xfId="0" applyFont="1"/>
    <xf numFmtId="38" fontId="11" fillId="0" borderId="0" xfId="3" applyFont="1" applyFill="1" applyBorder="1" applyAlignment="1">
      <alignment vertical="distributed"/>
    </xf>
    <xf numFmtId="38" fontId="9" fillId="0" borderId="5" xfId="3" applyFont="1" applyBorder="1" applyAlignment="1">
      <alignment horizontal="centerContinuous" vertical="center"/>
    </xf>
    <xf numFmtId="38" fontId="9" fillId="0" borderId="6" xfId="3" applyFont="1" applyBorder="1" applyAlignment="1">
      <alignment horizontal="centerContinuous" vertical="center"/>
    </xf>
    <xf numFmtId="38" fontId="9" fillId="0" borderId="5" xfId="3" applyFont="1" applyBorder="1" applyAlignment="1">
      <alignment horizontal="centerContinuous" vertical="distributed"/>
    </xf>
    <xf numFmtId="38" fontId="9" fillId="0" borderId="5" xfId="3" applyFont="1" applyBorder="1" applyAlignment="1">
      <alignment horizontal="center" vertical="distributed"/>
    </xf>
    <xf numFmtId="38" fontId="9" fillId="0" borderId="5" xfId="3" applyFont="1" applyBorder="1" applyAlignment="1">
      <alignment horizontal="center"/>
    </xf>
    <xf numFmtId="0" fontId="17" fillId="0" borderId="0" xfId="0" applyFont="1" applyAlignment="1">
      <alignment horizontal="right"/>
    </xf>
    <xf numFmtId="0" fontId="14" fillId="0" borderId="0" xfId="0" applyFont="1"/>
    <xf numFmtId="38" fontId="11" fillId="0" borderId="7" xfId="3" applyFont="1" applyBorder="1" applyAlignment="1">
      <alignment horizontal="centerContinuous" vertical="distributed"/>
    </xf>
    <xf numFmtId="38" fontId="9" fillId="0" borderId="8" xfId="3" applyFont="1" applyBorder="1" applyAlignment="1">
      <alignment horizontal="centerContinuous" vertical="center"/>
    </xf>
    <xf numFmtId="38" fontId="16" fillId="0" borderId="5" xfId="3" applyFont="1" applyBorder="1" applyAlignment="1">
      <alignment horizontal="centerContinuous" vertical="center"/>
    </xf>
    <xf numFmtId="38" fontId="2" fillId="0" borderId="5" xfId="3" applyFont="1" applyBorder="1" applyAlignment="1">
      <alignment vertical="distributed"/>
    </xf>
    <xf numFmtId="38" fontId="2" fillId="0" borderId="6" xfId="3" applyFont="1" applyBorder="1" applyAlignment="1">
      <alignment vertical="distributed"/>
    </xf>
    <xf numFmtId="38" fontId="18" fillId="0" borderId="9" xfId="3" applyFont="1" applyBorder="1" applyAlignment="1">
      <alignment vertical="distributed"/>
    </xf>
    <xf numFmtId="38" fontId="15" fillId="2" borderId="11" xfId="3" applyFont="1" applyFill="1" applyBorder="1" applyAlignment="1">
      <alignment horizontal="centerContinuous" vertical="distributed"/>
    </xf>
    <xf numFmtId="0" fontId="9" fillId="0" borderId="0" xfId="0" applyFont="1"/>
    <xf numFmtId="38" fontId="21" fillId="0" borderId="0" xfId="3" applyFont="1" applyAlignment="1">
      <alignment vertical="distributed"/>
    </xf>
    <xf numFmtId="38" fontId="10" fillId="2" borderId="12" xfId="3" applyFont="1" applyFill="1" applyBorder="1" applyAlignment="1">
      <alignment horizontal="centerContinuous" vertical="distributed"/>
    </xf>
    <xf numFmtId="38" fontId="6" fillId="0" borderId="13" xfId="3" applyFont="1" applyBorder="1" applyAlignment="1">
      <alignment horizontal="centerContinuous" vertical="distributed"/>
    </xf>
    <xf numFmtId="38" fontId="18" fillId="0" borderId="14" xfId="3" applyFont="1" applyBorder="1" applyAlignment="1">
      <alignment vertical="distributed"/>
    </xf>
    <xf numFmtId="38" fontId="18" fillId="0" borderId="15" xfId="3" applyFont="1" applyBorder="1" applyAlignment="1">
      <alignment vertical="distributed"/>
    </xf>
    <xf numFmtId="38" fontId="9" fillId="0" borderId="6" xfId="3" applyFont="1" applyBorder="1" applyAlignment="1">
      <alignment horizontal="centerContinuous" vertical="distributed"/>
    </xf>
    <xf numFmtId="38" fontId="11" fillId="0" borderId="16" xfId="3" applyFont="1" applyBorder="1" applyAlignment="1">
      <alignment vertical="distributed"/>
    </xf>
    <xf numFmtId="38" fontId="2" fillId="0" borderId="8" xfId="3" applyFont="1" applyBorder="1" applyAlignment="1">
      <alignment vertical="distributed"/>
    </xf>
    <xf numFmtId="38" fontId="18" fillId="0" borderId="8" xfId="3" applyFont="1" applyBorder="1" applyAlignment="1">
      <alignment vertical="distributed"/>
    </xf>
    <xf numFmtId="38" fontId="9" fillId="0" borderId="8" xfId="3" applyFont="1" applyBorder="1" applyAlignment="1">
      <alignment horizontal="centerContinuous" vertical="distributed"/>
    </xf>
    <xf numFmtId="38" fontId="2" fillId="0" borderId="17" xfId="3" applyFont="1" applyBorder="1" applyAlignment="1">
      <alignment vertical="distributed"/>
    </xf>
    <xf numFmtId="38" fontId="19" fillId="3" borderId="18" xfId="3" applyFont="1" applyFill="1" applyBorder="1" applyAlignment="1">
      <alignment horizontal="center" vertical="distributed"/>
    </xf>
    <xf numFmtId="38" fontId="9" fillId="0" borderId="6" xfId="3" applyFont="1" applyBorder="1" applyAlignment="1">
      <alignment horizontal="center" vertical="distributed"/>
    </xf>
    <xf numFmtId="38" fontId="9" fillId="0" borderId="8" xfId="3" applyFont="1" applyBorder="1" applyAlignment="1">
      <alignment horizontal="center" vertical="distributed"/>
    </xf>
    <xf numFmtId="38" fontId="16" fillId="0" borderId="4" xfId="3" applyFont="1" applyBorder="1" applyAlignment="1">
      <alignment horizontal="right" vertical="distributed"/>
    </xf>
    <xf numFmtId="38" fontId="16" fillId="0" borderId="16" xfId="3" applyFont="1" applyBorder="1" applyAlignment="1">
      <alignment horizontal="right" vertical="distributed"/>
    </xf>
    <xf numFmtId="0" fontId="9" fillId="0" borderId="0" xfId="0" applyFont="1" applyAlignment="1">
      <alignment vertical="top"/>
    </xf>
    <xf numFmtId="38" fontId="22" fillId="2" borderId="1" xfId="3" applyFont="1" applyFill="1" applyBorder="1" applyAlignment="1">
      <alignment horizontal="centerContinuous" vertical="distributed"/>
    </xf>
    <xf numFmtId="38" fontId="18" fillId="0" borderId="5" xfId="3" applyFont="1" applyBorder="1" applyAlignment="1">
      <alignment vertical="distributed"/>
    </xf>
    <xf numFmtId="38" fontId="18" fillId="0" borderId="6" xfId="3" applyFont="1" applyBorder="1" applyAlignment="1">
      <alignment vertical="distributed"/>
    </xf>
    <xf numFmtId="38" fontId="9" fillId="0" borderId="5" xfId="3" applyFont="1" applyBorder="1" applyAlignment="1">
      <alignment vertical="center"/>
    </xf>
    <xf numFmtId="38" fontId="2" fillId="4" borderId="20" xfId="3" applyFont="1" applyFill="1" applyBorder="1" applyAlignment="1">
      <alignment horizontal="centerContinuous" vertical="distributed"/>
    </xf>
    <xf numFmtId="38" fontId="9" fillId="0" borderId="16" xfId="3" applyFont="1" applyBorder="1" applyAlignment="1">
      <alignment horizontal="center" vertical="distributed"/>
    </xf>
    <xf numFmtId="38" fontId="19" fillId="0" borderId="0" xfId="3" applyFont="1" applyAlignment="1">
      <alignment vertical="center"/>
    </xf>
    <xf numFmtId="38" fontId="27" fillId="0" borderId="0" xfId="3" applyFont="1" applyAlignment="1">
      <alignment vertical="center"/>
    </xf>
    <xf numFmtId="38" fontId="28" fillId="2" borderId="23" xfId="3" applyFont="1" applyFill="1" applyBorder="1" applyAlignment="1">
      <alignment horizontal="center" vertical="center"/>
    </xf>
    <xf numFmtId="38" fontId="26" fillId="0" borderId="20" xfId="3" applyFont="1" applyBorder="1" applyAlignment="1">
      <alignment vertical="center"/>
    </xf>
    <xf numFmtId="177" fontId="29" fillId="0" borderId="23" xfId="3" applyNumberFormat="1" applyFont="1" applyBorder="1" applyAlignment="1">
      <alignment horizontal="center" vertical="center"/>
    </xf>
    <xf numFmtId="38" fontId="28" fillId="2" borderId="33" xfId="3" applyFont="1" applyFill="1" applyBorder="1" applyAlignment="1">
      <alignment horizontal="centerContinuous" vertical="center"/>
    </xf>
    <xf numFmtId="38" fontId="28" fillId="2" borderId="27" xfId="3" applyFont="1" applyFill="1" applyBorder="1" applyAlignment="1">
      <alignment horizontal="centerContinuous" vertical="center"/>
    </xf>
    <xf numFmtId="38" fontId="28" fillId="2" borderId="34" xfId="3" applyFont="1" applyFill="1" applyBorder="1" applyAlignment="1">
      <alignment horizontal="centerContinuous" vertical="center"/>
    </xf>
    <xf numFmtId="38" fontId="28" fillId="2" borderId="35" xfId="3" applyFont="1" applyFill="1" applyBorder="1" applyAlignment="1">
      <alignment horizontal="centerContinuous" vertical="center"/>
    </xf>
    <xf numFmtId="38" fontId="23" fillId="0" borderId="22" xfId="3" applyFont="1" applyFill="1" applyBorder="1" applyAlignment="1">
      <alignment horizontal="centerContinuous" vertical="center"/>
    </xf>
    <xf numFmtId="38" fontId="23" fillId="0" borderId="23" xfId="3" applyFont="1" applyFill="1" applyBorder="1" applyAlignment="1">
      <alignment horizontal="centerContinuous" vertical="center"/>
    </xf>
    <xf numFmtId="38" fontId="23" fillId="0" borderId="20" xfId="3" applyFont="1" applyFill="1" applyBorder="1" applyAlignment="1">
      <alignment horizontal="centerContinuous" vertical="center"/>
    </xf>
    <xf numFmtId="38" fontId="23" fillId="0" borderId="20" xfId="3" applyFont="1" applyFill="1" applyBorder="1" applyAlignment="1">
      <alignment vertical="center"/>
    </xf>
    <xf numFmtId="38" fontId="23" fillId="0" borderId="23" xfId="3" applyFont="1" applyFill="1" applyBorder="1" applyAlignment="1">
      <alignment vertical="center"/>
    </xf>
    <xf numFmtId="38" fontId="23" fillId="0" borderId="7" xfId="3" applyFont="1" applyFill="1" applyBorder="1" applyAlignment="1">
      <alignment horizontal="centerContinuous" vertical="center"/>
    </xf>
    <xf numFmtId="38" fontId="23" fillId="0" borderId="31" xfId="3" applyFont="1" applyBorder="1" applyAlignment="1">
      <alignment horizontal="center" vertical="center"/>
    </xf>
    <xf numFmtId="38" fontId="32" fillId="3" borderId="31" xfId="3" applyFont="1" applyFill="1" applyBorder="1" applyAlignment="1">
      <alignment horizontal="center" vertical="center"/>
    </xf>
    <xf numFmtId="38" fontId="32" fillId="3" borderId="19" xfId="3" applyFont="1" applyFill="1" applyBorder="1" applyAlignment="1">
      <alignment horizontal="center" vertical="center"/>
    </xf>
    <xf numFmtId="38" fontId="23" fillId="0" borderId="36" xfId="3" applyFont="1" applyBorder="1" applyAlignment="1">
      <alignment horizontal="center" vertical="center"/>
    </xf>
    <xf numFmtId="38" fontId="32" fillId="3" borderId="7" xfId="3" applyFont="1" applyFill="1" applyBorder="1" applyAlignment="1">
      <alignment horizontal="center" vertical="center"/>
    </xf>
    <xf numFmtId="38" fontId="2" fillId="0" borderId="37" xfId="3" applyFont="1" applyBorder="1" applyAlignment="1">
      <alignment vertical="center"/>
    </xf>
    <xf numFmtId="38" fontId="33" fillId="3" borderId="37" xfId="3" applyFont="1" applyFill="1" applyBorder="1" applyAlignment="1">
      <alignment vertical="center"/>
    </xf>
    <xf numFmtId="38" fontId="33" fillId="3" borderId="38" xfId="3" applyFont="1" applyFill="1" applyBorder="1" applyAlignment="1">
      <alignment vertical="center"/>
    </xf>
    <xf numFmtId="38" fontId="18" fillId="0" borderId="39" xfId="3" applyFont="1" applyBorder="1" applyAlignment="1">
      <alignment vertical="center"/>
    </xf>
    <xf numFmtId="38" fontId="2" fillId="0" borderId="40" xfId="3" applyFont="1" applyBorder="1" applyAlignment="1">
      <alignment vertical="center"/>
    </xf>
    <xf numFmtId="38" fontId="33" fillId="3" borderId="40" xfId="3" applyFont="1" applyFill="1" applyBorder="1" applyAlignment="1">
      <alignment vertical="center"/>
    </xf>
    <xf numFmtId="38" fontId="33" fillId="3" borderId="41" xfId="3" applyFont="1" applyFill="1" applyBorder="1" applyAlignment="1">
      <alignment vertical="center"/>
    </xf>
    <xf numFmtId="38" fontId="18" fillId="0" borderId="42" xfId="3" applyFont="1" applyBorder="1" applyAlignment="1">
      <alignment vertical="center"/>
    </xf>
    <xf numFmtId="38" fontId="2" fillId="0" borderId="40" xfId="3" applyFont="1" applyBorder="1" applyAlignment="1">
      <alignment horizontal="right" vertical="center"/>
    </xf>
    <xf numFmtId="38" fontId="33" fillId="3" borderId="40" xfId="3" applyFont="1" applyFill="1" applyBorder="1" applyAlignment="1">
      <alignment horizontal="right" vertical="center"/>
    </xf>
    <xf numFmtId="38" fontId="33" fillId="3" borderId="41" xfId="3" applyFont="1" applyFill="1" applyBorder="1" applyAlignment="1">
      <alignment horizontal="right" vertical="center"/>
    </xf>
    <xf numFmtId="38" fontId="2" fillId="0" borderId="43" xfId="3" applyFont="1" applyBorder="1" applyAlignment="1">
      <alignment vertical="center"/>
    </xf>
    <xf numFmtId="38" fontId="33" fillId="3" borderId="43" xfId="3" applyFont="1" applyFill="1" applyBorder="1" applyAlignment="1">
      <alignment vertical="center"/>
    </xf>
    <xf numFmtId="38" fontId="33" fillId="3" borderId="44" xfId="3" applyFont="1" applyFill="1" applyBorder="1" applyAlignment="1">
      <alignment vertical="center"/>
    </xf>
    <xf numFmtId="38" fontId="18" fillId="0" borderId="45" xfId="3" applyFont="1" applyBorder="1" applyAlignment="1">
      <alignment vertical="center"/>
    </xf>
    <xf numFmtId="38" fontId="18" fillId="0" borderId="31" xfId="3" applyFont="1" applyBorder="1" applyAlignment="1">
      <alignment vertical="center"/>
    </xf>
    <xf numFmtId="38" fontId="33" fillId="3" borderId="31" xfId="3" applyFont="1" applyFill="1" applyBorder="1" applyAlignment="1">
      <alignment vertical="center"/>
    </xf>
    <xf numFmtId="38" fontId="33" fillId="3" borderId="29" xfId="3" applyFont="1" applyFill="1" applyBorder="1" applyAlignment="1">
      <alignment vertical="center"/>
    </xf>
    <xf numFmtId="38" fontId="18" fillId="0" borderId="46" xfId="3" applyFont="1" applyBorder="1" applyAlignment="1">
      <alignment vertical="center"/>
    </xf>
    <xf numFmtId="38" fontId="33" fillId="3" borderId="26" xfId="3" applyFont="1" applyFill="1" applyBorder="1" applyAlignment="1">
      <alignment vertical="center"/>
    </xf>
    <xf numFmtId="38" fontId="34" fillId="0" borderId="40" xfId="1" applyNumberFormat="1" applyFont="1" applyBorder="1" applyAlignment="1" applyProtection="1">
      <alignment vertical="center"/>
    </xf>
    <xf numFmtId="38" fontId="34" fillId="0" borderId="43" xfId="1" applyNumberFormat="1" applyFont="1" applyBorder="1" applyAlignment="1" applyProtection="1">
      <alignment vertical="center"/>
    </xf>
    <xf numFmtId="38" fontId="25" fillId="0" borderId="0" xfId="3" applyFont="1" applyAlignment="1">
      <alignment horizontal="right" vertical="center"/>
    </xf>
    <xf numFmtId="38" fontId="2" fillId="0" borderId="43" xfId="3" applyFont="1" applyFill="1" applyBorder="1" applyAlignment="1">
      <alignment vertical="distributed"/>
    </xf>
    <xf numFmtId="38" fontId="9" fillId="0" borderId="5" xfId="3" applyFont="1" applyBorder="1" applyAlignment="1">
      <alignment horizontal="centerContinuous" vertical="center" shrinkToFit="1"/>
    </xf>
    <xf numFmtId="38" fontId="9" fillId="0" borderId="5" xfId="3" applyFont="1" applyBorder="1" applyAlignment="1">
      <alignment horizontal="left" vertical="center"/>
    </xf>
    <xf numFmtId="38" fontId="16" fillId="0" borderId="48" xfId="3" applyFont="1" applyBorder="1" applyAlignment="1">
      <alignment horizontal="right" vertical="distributed"/>
    </xf>
    <xf numFmtId="38" fontId="9" fillId="0" borderId="49" xfId="3" applyFont="1" applyBorder="1" applyAlignment="1">
      <alignment horizontal="centerContinuous" vertical="center"/>
    </xf>
    <xf numFmtId="38" fontId="2" fillId="0" borderId="40" xfId="3" applyFont="1" applyBorder="1" applyAlignment="1">
      <alignment vertical="distributed"/>
    </xf>
    <xf numFmtId="38" fontId="9" fillId="0" borderId="50" xfId="3" applyFont="1" applyBorder="1" applyAlignment="1">
      <alignment horizontal="centerContinuous" vertical="center"/>
    </xf>
    <xf numFmtId="38" fontId="2" fillId="0" borderId="37" xfId="3" applyFont="1" applyBorder="1" applyAlignment="1">
      <alignment vertical="distributed"/>
    </xf>
    <xf numFmtId="38" fontId="18" fillId="0" borderId="51" xfId="3" applyFont="1" applyBorder="1" applyAlignment="1">
      <alignment vertical="distributed"/>
    </xf>
    <xf numFmtId="38" fontId="18" fillId="0" borderId="21" xfId="3" applyFont="1" applyBorder="1" applyAlignment="1">
      <alignment vertical="distributed"/>
    </xf>
    <xf numFmtId="38" fontId="2" fillId="0" borderId="5" xfId="3" applyFont="1" applyFill="1" applyBorder="1" applyAlignment="1">
      <alignment vertical="distributed"/>
    </xf>
    <xf numFmtId="38" fontId="2" fillId="5" borderId="5" xfId="3" applyFont="1" applyFill="1" applyBorder="1" applyAlignment="1">
      <alignment vertical="distributed"/>
    </xf>
    <xf numFmtId="38" fontId="18" fillId="0" borderId="14" xfId="3" applyFont="1" applyFill="1" applyBorder="1" applyAlignment="1">
      <alignment vertical="distributed"/>
    </xf>
    <xf numFmtId="38" fontId="9" fillId="0" borderId="5" xfId="3" applyFont="1" applyFill="1" applyBorder="1" applyAlignment="1">
      <alignment horizontal="centerContinuous" vertical="center"/>
    </xf>
    <xf numFmtId="38" fontId="18" fillId="0" borderId="9" xfId="3" applyFont="1" applyFill="1" applyBorder="1" applyAlignment="1">
      <alignment vertical="distributed"/>
    </xf>
    <xf numFmtId="38" fontId="16" fillId="0" borderId="5" xfId="3" applyFont="1" applyFill="1" applyBorder="1" applyAlignment="1">
      <alignment horizontal="centerContinuous" vertical="center"/>
    </xf>
    <xf numFmtId="38" fontId="9" fillId="0" borderId="5" xfId="3" applyFont="1" applyFill="1" applyBorder="1" applyAlignment="1">
      <alignment horizontal="centerContinuous" vertical="distributed"/>
    </xf>
    <xf numFmtId="38" fontId="36" fillId="6" borderId="23" xfId="3" applyFont="1" applyFill="1" applyBorder="1" applyAlignment="1">
      <alignment vertical="distributed"/>
    </xf>
    <xf numFmtId="38" fontId="2" fillId="6" borderId="23" xfId="3" applyFont="1" applyFill="1" applyBorder="1" applyAlignment="1">
      <alignment vertical="distributed"/>
    </xf>
    <xf numFmtId="38" fontId="19" fillId="6" borderId="18" xfId="3" applyFont="1" applyFill="1" applyBorder="1" applyAlignment="1">
      <alignment horizontal="center" vertical="distributed"/>
    </xf>
    <xf numFmtId="38" fontId="9" fillId="6" borderId="54" xfId="3" applyFont="1" applyFill="1" applyBorder="1" applyAlignment="1">
      <alignment horizontal="centerContinuous" vertical="center"/>
    </xf>
    <xf numFmtId="38" fontId="2" fillId="6" borderId="55" xfId="3" applyFont="1" applyFill="1" applyBorder="1" applyAlignment="1">
      <alignment horizontal="centerContinuous" vertical="distributed"/>
    </xf>
    <xf numFmtId="38" fontId="18" fillId="6" borderId="56" xfId="3" applyFont="1" applyFill="1" applyBorder="1" applyAlignment="1">
      <alignment horizontal="centerContinuous" vertical="distributed"/>
    </xf>
    <xf numFmtId="38" fontId="9" fillId="6" borderId="56" xfId="3" applyFont="1" applyFill="1" applyBorder="1" applyAlignment="1">
      <alignment horizontal="centerContinuous" vertical="center"/>
    </xf>
    <xf numFmtId="38" fontId="2" fillId="6" borderId="56" xfId="3" applyFont="1" applyFill="1" applyBorder="1" applyAlignment="1">
      <alignment vertical="distributed"/>
    </xf>
    <xf numFmtId="38" fontId="18" fillId="6" borderId="57" xfId="3" applyFont="1" applyFill="1" applyBorder="1" applyAlignment="1">
      <alignment vertical="distributed"/>
    </xf>
    <xf numFmtId="38" fontId="18" fillId="6" borderId="58" xfId="3" applyFont="1" applyFill="1" applyBorder="1" applyAlignment="1">
      <alignment vertical="distributed"/>
    </xf>
    <xf numFmtId="38" fontId="9" fillId="6" borderId="53" xfId="3" applyFont="1" applyFill="1" applyBorder="1" applyAlignment="1">
      <alignment horizontal="centerContinuous" vertical="center"/>
    </xf>
    <xf numFmtId="38" fontId="9" fillId="6" borderId="23" xfId="3" applyFont="1" applyFill="1" applyBorder="1" applyAlignment="1">
      <alignment horizontal="centerContinuous" vertical="center"/>
    </xf>
    <xf numFmtId="38" fontId="18" fillId="6" borderId="59" xfId="3" applyFont="1" applyFill="1" applyBorder="1" applyAlignment="1">
      <alignment vertical="distributed"/>
    </xf>
    <xf numFmtId="38" fontId="9" fillId="6" borderId="56" xfId="3" applyFont="1" applyFill="1" applyBorder="1" applyAlignment="1">
      <alignment horizontal="centerContinuous" vertical="distributed"/>
    </xf>
    <xf numFmtId="38" fontId="18" fillId="0" borderId="62" xfId="3" applyFont="1" applyBorder="1" applyAlignment="1">
      <alignment vertical="distributed"/>
    </xf>
    <xf numFmtId="38" fontId="18" fillId="0" borderId="51" xfId="3" applyFont="1" applyFill="1" applyBorder="1" applyAlignment="1">
      <alignment vertical="distributed"/>
    </xf>
    <xf numFmtId="38" fontId="9" fillId="0" borderId="0" xfId="3" applyFont="1" applyBorder="1" applyAlignment="1">
      <alignment horizontal="centerContinuous" vertical="center"/>
    </xf>
    <xf numFmtId="38" fontId="2" fillId="0" borderId="0" xfId="3" applyFont="1" applyBorder="1" applyAlignment="1">
      <alignment vertical="distributed"/>
    </xf>
    <xf numFmtId="38" fontId="9" fillId="0" borderId="0" xfId="3" applyFont="1" applyBorder="1" applyAlignment="1">
      <alignment horizontal="centerContinuous" vertical="distributed"/>
    </xf>
    <xf numFmtId="38" fontId="9" fillId="0" borderId="60" xfId="3" applyFont="1" applyBorder="1" applyAlignment="1">
      <alignment horizontal="centerContinuous" vertical="center"/>
    </xf>
    <xf numFmtId="38" fontId="9" fillId="0" borderId="63" xfId="3" applyFont="1" applyBorder="1" applyAlignment="1">
      <alignment horizontal="centerContinuous" vertical="center"/>
    </xf>
    <xf numFmtId="38" fontId="9" fillId="6" borderId="64" xfId="3" applyFont="1" applyFill="1" applyBorder="1" applyAlignment="1">
      <alignment horizontal="centerContinuous" vertical="center"/>
    </xf>
    <xf numFmtId="0" fontId="11" fillId="0" borderId="65" xfId="0" applyFont="1" applyBorder="1" applyAlignment="1">
      <alignment vertical="distributed" textRotation="255"/>
    </xf>
    <xf numFmtId="38" fontId="19" fillId="6" borderId="66" xfId="3" applyFont="1" applyFill="1" applyBorder="1" applyAlignment="1">
      <alignment horizontal="center" vertical="distributed"/>
    </xf>
    <xf numFmtId="38" fontId="2" fillId="0" borderId="7" xfId="3" applyFont="1" applyBorder="1" applyAlignment="1">
      <alignment vertical="distributed"/>
    </xf>
    <xf numFmtId="38" fontId="9" fillId="0" borderId="7" xfId="3" applyFont="1" applyBorder="1" applyAlignment="1">
      <alignment horizontal="centerContinuous" vertical="center"/>
    </xf>
    <xf numFmtId="38" fontId="11" fillId="0" borderId="67" xfId="3" applyFont="1" applyBorder="1" applyAlignment="1">
      <alignment horizontal="centerContinuous" vertical="distributed"/>
    </xf>
    <xf numFmtId="38" fontId="6" fillId="0" borderId="17" xfId="3" applyFont="1" applyBorder="1" applyAlignment="1">
      <alignment horizontal="centerContinuous" vertical="distributed"/>
    </xf>
    <xf numFmtId="38" fontId="17" fillId="4" borderId="20" xfId="3" applyFont="1" applyFill="1" applyBorder="1" applyAlignment="1">
      <alignment horizontal="centerContinuous" vertical="distributed"/>
    </xf>
    <xf numFmtId="38" fontId="35" fillId="6" borderId="23" xfId="3" applyFont="1" applyFill="1" applyBorder="1" applyAlignment="1">
      <alignment horizontal="center" vertical="distributed"/>
    </xf>
    <xf numFmtId="38" fontId="9" fillId="0" borderId="60" xfId="3" applyFont="1" applyBorder="1" applyAlignment="1">
      <alignment horizontal="center" vertical="distributed"/>
    </xf>
    <xf numFmtId="38" fontId="38" fillId="0" borderId="40" xfId="1" applyNumberFormat="1" applyFont="1" applyFill="1" applyBorder="1" applyAlignment="1" applyProtection="1">
      <alignment vertical="center"/>
    </xf>
    <xf numFmtId="38" fontId="38" fillId="0" borderId="40" xfId="1" applyNumberFormat="1" applyFont="1" applyBorder="1" applyAlignment="1" applyProtection="1">
      <alignment vertical="center"/>
    </xf>
    <xf numFmtId="38" fontId="38" fillId="0" borderId="37" xfId="1" applyNumberFormat="1" applyFont="1" applyFill="1" applyBorder="1" applyAlignment="1" applyProtection="1">
      <alignment vertical="center"/>
    </xf>
    <xf numFmtId="38" fontId="19" fillId="6" borderId="18" xfId="3" applyFont="1" applyFill="1" applyBorder="1" applyAlignment="1">
      <alignment horizontal="center" vertical="center" shrinkToFit="1"/>
    </xf>
    <xf numFmtId="38" fontId="2" fillId="5" borderId="60" xfId="3" applyFont="1" applyFill="1" applyBorder="1" applyAlignment="1">
      <alignment vertical="distributed"/>
    </xf>
    <xf numFmtId="38" fontId="2" fillId="5" borderId="6" xfId="3" applyFont="1" applyFill="1" applyBorder="1" applyAlignment="1">
      <alignment vertical="distributed"/>
    </xf>
    <xf numFmtId="38" fontId="2" fillId="7" borderId="5" xfId="3" applyFont="1" applyFill="1" applyBorder="1" applyAlignment="1">
      <alignment vertical="distributed"/>
    </xf>
    <xf numFmtId="38" fontId="2" fillId="5" borderId="5" xfId="3" applyFont="1" applyFill="1" applyBorder="1" applyAlignment="1">
      <alignment horizontal="right" vertical="distributed"/>
    </xf>
    <xf numFmtId="38" fontId="9" fillId="7" borderId="5" xfId="3" applyFont="1" applyFill="1" applyBorder="1" applyAlignment="1">
      <alignment horizontal="centerContinuous" vertical="center"/>
    </xf>
    <xf numFmtId="38" fontId="18" fillId="7" borderId="14" xfId="3" applyFont="1" applyFill="1" applyBorder="1" applyAlignment="1">
      <alignment vertical="distributed"/>
    </xf>
    <xf numFmtId="38" fontId="9" fillId="0" borderId="5" xfId="3" applyFont="1" applyFill="1" applyBorder="1" applyAlignment="1">
      <alignment horizontal="center" vertical="distributed"/>
    </xf>
    <xf numFmtId="38" fontId="40" fillId="0" borderId="60" xfId="3" applyFont="1" applyFill="1" applyBorder="1" applyAlignment="1">
      <alignment vertical="distributed"/>
    </xf>
    <xf numFmtId="38" fontId="30" fillId="0" borderId="23" xfId="3" applyFont="1" applyFill="1" applyBorder="1" applyAlignment="1">
      <alignment horizontal="center" vertical="center" shrinkToFit="1"/>
    </xf>
    <xf numFmtId="0" fontId="16" fillId="0" borderId="0" xfId="0" applyFont="1" applyAlignment="1">
      <alignment horizontal="right" vertical="center"/>
    </xf>
    <xf numFmtId="38" fontId="18" fillId="9" borderId="26" xfId="3" applyFont="1" applyFill="1" applyBorder="1" applyAlignment="1">
      <alignment vertical="distributed"/>
    </xf>
    <xf numFmtId="38" fontId="21" fillId="8" borderId="79" xfId="3" applyFont="1" applyFill="1" applyBorder="1" applyAlignment="1">
      <alignment horizontal="centerContinuous" vertical="center"/>
    </xf>
    <xf numFmtId="38" fontId="21" fillId="8" borderId="79" xfId="3" applyFont="1" applyFill="1" applyBorder="1" applyAlignment="1">
      <alignment horizontal="center" vertical="center"/>
    </xf>
    <xf numFmtId="38" fontId="14" fillId="0" borderId="66" xfId="3" applyFont="1" applyBorder="1" applyAlignment="1">
      <alignment horizontal="centerContinuous" vertical="center"/>
    </xf>
    <xf numFmtId="38" fontId="4" fillId="0" borderId="66" xfId="3" applyFont="1" applyBorder="1" applyAlignment="1">
      <alignment horizontal="centerContinuous" vertical="center"/>
    </xf>
    <xf numFmtId="38" fontId="21" fillId="8" borderId="22" xfId="3" applyFont="1" applyFill="1" applyBorder="1" applyAlignment="1">
      <alignment horizontal="centerContinuous" vertical="center"/>
    </xf>
    <xf numFmtId="38" fontId="21" fillId="8" borderId="20" xfId="3" applyFont="1" applyFill="1" applyBorder="1" applyAlignment="1">
      <alignment horizontal="centerContinuous" vertical="center"/>
    </xf>
    <xf numFmtId="38" fontId="21" fillId="8" borderId="23" xfId="3" applyFont="1" applyFill="1" applyBorder="1" applyAlignment="1">
      <alignment horizontal="centerContinuous" vertical="center"/>
    </xf>
    <xf numFmtId="38" fontId="21" fillId="8" borderId="26" xfId="3" applyFont="1" applyFill="1" applyBorder="1" applyAlignment="1">
      <alignment horizontal="center" vertical="center"/>
    </xf>
    <xf numFmtId="38" fontId="14" fillId="0" borderId="22" xfId="3" applyFont="1" applyBorder="1" applyAlignment="1">
      <alignment horizontal="centerContinuous" vertical="center"/>
    </xf>
    <xf numFmtId="38" fontId="4" fillId="0" borderId="72" xfId="3" applyFont="1" applyBorder="1" applyAlignment="1">
      <alignment horizontal="centerContinuous" vertical="center"/>
    </xf>
    <xf numFmtId="38" fontId="14" fillId="0" borderId="20" xfId="3" applyFont="1" applyBorder="1" applyAlignment="1">
      <alignment horizontal="centerContinuous" vertical="center"/>
    </xf>
    <xf numFmtId="38" fontId="14" fillId="0" borderId="23" xfId="3" applyFont="1" applyBorder="1" applyAlignment="1">
      <alignment horizontal="centerContinuous" vertical="center"/>
    </xf>
    <xf numFmtId="38" fontId="12" fillId="0" borderId="5" xfId="3" applyFont="1" applyFill="1" applyBorder="1" applyAlignment="1">
      <alignment vertical="center"/>
    </xf>
    <xf numFmtId="38" fontId="2" fillId="0" borderId="5" xfId="3" applyFont="1" applyFill="1" applyBorder="1" applyAlignment="1">
      <alignment horizontal="right" vertical="distributed"/>
    </xf>
    <xf numFmtId="38" fontId="9" fillId="0" borderId="60" xfId="3" applyFont="1" applyFill="1" applyBorder="1" applyAlignment="1">
      <alignment horizontal="centerContinuous" vertical="center"/>
    </xf>
    <xf numFmtId="38" fontId="2" fillId="0" borderId="60" xfId="3" applyFont="1" applyFill="1" applyBorder="1" applyAlignment="1">
      <alignment vertical="distributed"/>
    </xf>
    <xf numFmtId="38" fontId="2" fillId="0" borderId="5" xfId="3" applyFont="1" applyFill="1" applyBorder="1"/>
    <xf numFmtId="176" fontId="4" fillId="0" borderId="0" xfId="3" applyNumberFormat="1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Continuous"/>
    </xf>
    <xf numFmtId="38" fontId="21" fillId="8" borderId="0" xfId="3" applyFont="1" applyFill="1" applyBorder="1" applyAlignment="1">
      <alignment horizontal="centerContinuous" vertical="center"/>
    </xf>
    <xf numFmtId="38" fontId="6" fillId="0" borderId="82" xfId="3" applyFont="1" applyBorder="1" applyAlignment="1">
      <alignment horizontal="centerContinuous" vertical="distributed"/>
    </xf>
    <xf numFmtId="38" fontId="18" fillId="0" borderId="83" xfId="3" applyFont="1" applyBorder="1" applyAlignment="1">
      <alignment vertical="distributed"/>
    </xf>
    <xf numFmtId="38" fontId="18" fillId="7" borderId="83" xfId="3" applyFont="1" applyFill="1" applyBorder="1" applyAlignment="1">
      <alignment vertical="distributed"/>
    </xf>
    <xf numFmtId="38" fontId="18" fillId="0" borderId="30" xfId="3" applyFont="1" applyBorder="1" applyAlignment="1">
      <alignment vertical="distributed"/>
    </xf>
    <xf numFmtId="38" fontId="18" fillId="0" borderId="84" xfId="3" applyFont="1" applyBorder="1" applyAlignment="1">
      <alignment vertical="distributed"/>
    </xf>
    <xf numFmtId="38" fontId="18" fillId="0" borderId="85" xfId="3" applyFont="1" applyBorder="1" applyAlignment="1">
      <alignment vertical="distributed"/>
    </xf>
    <xf numFmtId="38" fontId="18" fillId="0" borderId="37" xfId="3" applyFont="1" applyBorder="1" applyAlignment="1">
      <alignment vertical="distributed"/>
    </xf>
    <xf numFmtId="38" fontId="18" fillId="0" borderId="83" xfId="3" applyFont="1" applyFill="1" applyBorder="1" applyAlignment="1">
      <alignment vertical="distributed"/>
    </xf>
    <xf numFmtId="38" fontId="18" fillId="6" borderId="26" xfId="3" applyFont="1" applyFill="1" applyBorder="1" applyAlignment="1">
      <alignment vertical="distributed"/>
    </xf>
    <xf numFmtId="38" fontId="18" fillId="0" borderId="52" xfId="3" applyFont="1" applyBorder="1" applyAlignment="1">
      <alignment vertical="distributed"/>
    </xf>
    <xf numFmtId="38" fontId="9" fillId="0" borderId="60" xfId="3" applyFont="1" applyFill="1" applyBorder="1" applyAlignment="1">
      <alignment horizontal="center" vertical="distributed"/>
    </xf>
    <xf numFmtId="38" fontId="9" fillId="0" borderId="19" xfId="3" applyFont="1" applyFill="1" applyBorder="1" applyAlignment="1">
      <alignment horizontal="center" vertical="distributed"/>
    </xf>
    <xf numFmtId="38" fontId="9" fillId="6" borderId="23" xfId="3" applyFont="1" applyFill="1" applyBorder="1" applyAlignment="1">
      <alignment horizontal="center" vertical="distributed"/>
    </xf>
    <xf numFmtId="38" fontId="6" fillId="0" borderId="67" xfId="3" applyFont="1" applyBorder="1" applyAlignment="1">
      <alignment horizontal="centerContinuous" vertical="distributed"/>
    </xf>
    <xf numFmtId="38" fontId="18" fillId="4" borderId="23" xfId="3" applyFont="1" applyFill="1" applyBorder="1" applyAlignment="1">
      <alignment horizontal="centerContinuous" vertical="distributed"/>
    </xf>
    <xf numFmtId="38" fontId="18" fillId="4" borderId="59" xfId="3" applyFont="1" applyFill="1" applyBorder="1" applyAlignment="1">
      <alignment horizontal="centerContinuous" vertical="distributed"/>
    </xf>
    <xf numFmtId="38" fontId="18" fillId="0" borderId="5" xfId="3" applyFont="1" applyFill="1" applyBorder="1" applyAlignment="1">
      <alignment vertical="distributed"/>
    </xf>
    <xf numFmtId="38" fontId="37" fillId="6" borderId="23" xfId="3" applyFont="1" applyFill="1" applyBorder="1" applyAlignment="1">
      <alignment vertical="distributed"/>
    </xf>
    <xf numFmtId="38" fontId="37" fillId="6" borderId="59" xfId="3" applyFont="1" applyFill="1" applyBorder="1" applyAlignment="1">
      <alignment vertical="distributed"/>
    </xf>
    <xf numFmtId="38" fontId="18" fillId="0" borderId="7" xfId="3" applyFont="1" applyFill="1" applyBorder="1" applyAlignment="1">
      <alignment vertical="distributed"/>
    </xf>
    <xf numFmtId="38" fontId="18" fillId="0" borderId="62" xfId="3" applyFont="1" applyFill="1" applyBorder="1" applyAlignment="1">
      <alignment vertical="distributed"/>
    </xf>
    <xf numFmtId="38" fontId="18" fillId="6" borderId="23" xfId="3" applyFont="1" applyFill="1" applyBorder="1" applyAlignment="1">
      <alignment vertical="distributed"/>
    </xf>
    <xf numFmtId="38" fontId="9" fillId="6" borderId="57" xfId="3" applyFont="1" applyFill="1" applyBorder="1" applyAlignment="1">
      <alignment horizontal="centerContinuous" vertical="center"/>
    </xf>
    <xf numFmtId="38" fontId="18" fillId="6" borderId="56" xfId="3" applyFont="1" applyFill="1" applyBorder="1" applyAlignment="1">
      <alignment vertical="distributed"/>
    </xf>
    <xf numFmtId="38" fontId="18" fillId="6" borderId="57" xfId="3" applyFont="1" applyFill="1" applyBorder="1" applyAlignment="1">
      <alignment horizontal="centerContinuous" vertical="distributed"/>
    </xf>
    <xf numFmtId="38" fontId="4" fillId="0" borderId="20" xfId="3" applyFont="1" applyBorder="1" applyAlignment="1">
      <alignment horizontal="centerContinuous" vertical="center"/>
    </xf>
    <xf numFmtId="38" fontId="10" fillId="2" borderId="86" xfId="3" applyFont="1" applyFill="1" applyBorder="1" applyAlignment="1">
      <alignment horizontal="centerContinuous" vertical="distributed"/>
    </xf>
    <xf numFmtId="38" fontId="9" fillId="0" borderId="7" xfId="3" applyFont="1" applyBorder="1" applyAlignment="1">
      <alignment horizontal="centerContinuous" vertical="distributed"/>
    </xf>
    <xf numFmtId="38" fontId="6" fillId="0" borderId="62" xfId="3" applyFont="1" applyBorder="1" applyAlignment="1">
      <alignment horizontal="centerContinuous" vertical="distributed"/>
    </xf>
    <xf numFmtId="38" fontId="18" fillId="0" borderId="31" xfId="3" applyFont="1" applyBorder="1" applyAlignment="1">
      <alignment vertical="distributed"/>
    </xf>
    <xf numFmtId="38" fontId="18" fillId="6" borderId="87" xfId="3" applyFont="1" applyFill="1" applyBorder="1" applyAlignment="1">
      <alignment vertical="distributed"/>
    </xf>
    <xf numFmtId="38" fontId="18" fillId="0" borderId="67" xfId="3" applyFont="1" applyBorder="1" applyAlignment="1">
      <alignment vertical="distributed"/>
    </xf>
    <xf numFmtId="38" fontId="18" fillId="0" borderId="13" xfId="3" applyFont="1" applyBorder="1" applyAlignment="1">
      <alignment vertical="distributed"/>
    </xf>
    <xf numFmtId="38" fontId="6" fillId="0" borderId="7" xfId="3" applyFont="1" applyBorder="1" applyAlignment="1">
      <alignment horizontal="centerContinuous" vertical="distributed"/>
    </xf>
    <xf numFmtId="38" fontId="18" fillId="0" borderId="7" xfId="3" applyFont="1" applyBorder="1" applyAlignment="1">
      <alignment vertical="distributed"/>
    </xf>
    <xf numFmtId="38" fontId="10" fillId="2" borderId="88" xfId="3" applyFont="1" applyFill="1" applyBorder="1" applyAlignment="1">
      <alignment horizontal="centerContinuous" vertical="distributed"/>
    </xf>
    <xf numFmtId="38" fontId="9" fillId="0" borderId="89" xfId="3" applyFont="1" applyBorder="1" applyAlignment="1">
      <alignment horizontal="centerContinuous" vertical="center"/>
    </xf>
    <xf numFmtId="38" fontId="18" fillId="0" borderId="40" xfId="3" applyFont="1" applyBorder="1" applyAlignment="1">
      <alignment vertical="distributed"/>
    </xf>
    <xf numFmtId="38" fontId="2" fillId="0" borderId="67" xfId="3" applyFont="1" applyBorder="1" applyAlignment="1">
      <alignment vertical="distributed"/>
    </xf>
    <xf numFmtId="38" fontId="2" fillId="0" borderId="13" xfId="3" applyFont="1" applyBorder="1" applyAlignment="1">
      <alignment vertical="distributed"/>
    </xf>
    <xf numFmtId="38" fontId="9" fillId="0" borderId="17" xfId="3" applyFont="1" applyBorder="1" applyAlignment="1">
      <alignment horizontal="centerContinuous" vertical="center"/>
    </xf>
    <xf numFmtId="38" fontId="9" fillId="0" borderId="17" xfId="3" applyFont="1" applyBorder="1" applyAlignment="1">
      <alignment horizontal="centerContinuous" vertical="distributed"/>
    </xf>
    <xf numFmtId="38" fontId="11" fillId="0" borderId="40" xfId="3" applyFont="1" applyBorder="1" applyAlignment="1">
      <alignment vertical="distributed"/>
    </xf>
    <xf numFmtId="38" fontId="11" fillId="0" borderId="14" xfId="3" applyFont="1" applyBorder="1" applyAlignment="1">
      <alignment vertical="distributed"/>
    </xf>
    <xf numFmtId="38" fontId="43" fillId="0" borderId="0" xfId="3" applyFont="1" applyAlignment="1">
      <alignment vertical="distributed"/>
    </xf>
    <xf numFmtId="38" fontId="2" fillId="7" borderId="5" xfId="3" quotePrefix="1" applyFont="1" applyFill="1" applyBorder="1" applyAlignment="1">
      <alignment horizontal="right" vertical="distributed"/>
    </xf>
    <xf numFmtId="38" fontId="2" fillId="0" borderId="5" xfId="3" quotePrefix="1" applyFont="1" applyFill="1" applyBorder="1" applyAlignment="1">
      <alignment horizontal="right" vertical="distributed"/>
    </xf>
    <xf numFmtId="38" fontId="41" fillId="0" borderId="5" xfId="3" applyFont="1" applyFill="1" applyBorder="1" applyAlignment="1">
      <alignment horizontal="centerContinuous" vertical="center"/>
    </xf>
    <xf numFmtId="38" fontId="42" fillId="0" borderId="5" xfId="3" applyFont="1" applyFill="1" applyBorder="1" applyAlignment="1">
      <alignment vertical="distributed"/>
    </xf>
    <xf numFmtId="38" fontId="18" fillId="0" borderId="61" xfId="3" applyFont="1" applyBorder="1" applyAlignment="1">
      <alignment vertical="distributed"/>
    </xf>
    <xf numFmtId="38" fontId="18" fillId="0" borderId="24" xfId="3" applyFont="1" applyBorder="1" applyAlignment="1">
      <alignment vertical="distributed"/>
    </xf>
    <xf numFmtId="38" fontId="18" fillId="0" borderId="91" xfId="3" applyFont="1" applyBorder="1" applyAlignment="1">
      <alignment vertical="distributed"/>
    </xf>
    <xf numFmtId="38" fontId="18" fillId="0" borderId="37" xfId="3" applyFont="1" applyFill="1" applyBorder="1" applyAlignment="1">
      <alignment vertical="distributed"/>
    </xf>
    <xf numFmtId="38" fontId="18" fillId="0" borderId="40" xfId="3" applyFont="1" applyFill="1" applyBorder="1" applyAlignment="1">
      <alignment vertical="distributed"/>
    </xf>
    <xf numFmtId="38" fontId="21" fillId="0" borderId="0" xfId="3" applyFont="1" applyFill="1" applyBorder="1" applyAlignment="1">
      <alignment horizontal="centerContinuous" vertical="center"/>
    </xf>
    <xf numFmtId="176" fontId="4" fillId="0" borderId="0" xfId="3" applyNumberFormat="1" applyFont="1" applyFill="1" applyBorder="1" applyAlignment="1">
      <alignment horizontal="center" vertical="center"/>
    </xf>
    <xf numFmtId="38" fontId="18" fillId="11" borderId="40" xfId="3" applyFont="1" applyFill="1" applyBorder="1" applyAlignment="1">
      <alignment vertical="distributed"/>
    </xf>
    <xf numFmtId="38" fontId="9" fillId="11" borderId="5" xfId="3" applyFont="1" applyFill="1" applyBorder="1" applyAlignment="1">
      <alignment horizontal="centerContinuous" vertical="center"/>
    </xf>
    <xf numFmtId="38" fontId="2" fillId="11" borderId="5" xfId="3" applyFont="1" applyFill="1" applyBorder="1" applyAlignment="1">
      <alignment horizontal="right" vertical="distributed"/>
    </xf>
    <xf numFmtId="38" fontId="18" fillId="11" borderId="37" xfId="3" applyFont="1" applyFill="1" applyBorder="1" applyAlignment="1">
      <alignment vertical="distributed"/>
    </xf>
    <xf numFmtId="38" fontId="18" fillId="11" borderId="14" xfId="3" applyFont="1" applyFill="1" applyBorder="1" applyAlignment="1">
      <alignment vertical="distributed"/>
    </xf>
    <xf numFmtId="38" fontId="18" fillId="11" borderId="61" xfId="3" applyFont="1" applyFill="1" applyBorder="1" applyAlignment="1">
      <alignment vertical="distributed"/>
    </xf>
    <xf numFmtId="38" fontId="41" fillId="0" borderId="5" xfId="3" applyFont="1" applyBorder="1" applyAlignment="1">
      <alignment horizontal="centerContinuous" vertical="center"/>
    </xf>
    <xf numFmtId="38" fontId="44" fillId="5" borderId="5" xfId="3" applyFont="1" applyFill="1" applyBorder="1" applyAlignment="1">
      <alignment vertical="distributed"/>
    </xf>
    <xf numFmtId="38" fontId="28" fillId="2" borderId="27" xfId="3" applyFont="1" applyFill="1" applyBorder="1" applyAlignment="1">
      <alignment horizontal="center" vertical="center"/>
    </xf>
    <xf numFmtId="38" fontId="28" fillId="2" borderId="19" xfId="3" applyFont="1" applyFill="1" applyBorder="1" applyAlignment="1">
      <alignment horizontal="center" vertical="center"/>
    </xf>
    <xf numFmtId="38" fontId="28" fillId="2" borderId="70" xfId="3" applyFont="1" applyFill="1" applyBorder="1" applyAlignment="1">
      <alignment horizontal="center" vertical="center"/>
    </xf>
    <xf numFmtId="38" fontId="28" fillId="2" borderId="20" xfId="3" applyFont="1" applyFill="1" applyBorder="1" applyAlignment="1">
      <alignment horizontal="center" vertical="center"/>
    </xf>
    <xf numFmtId="38" fontId="28" fillId="2" borderId="71" xfId="3" applyFont="1" applyFill="1" applyBorder="1" applyAlignment="1">
      <alignment horizontal="center" vertical="center"/>
    </xf>
    <xf numFmtId="38" fontId="30" fillId="0" borderId="22" xfId="3" applyFont="1" applyFill="1" applyBorder="1" applyAlignment="1">
      <alignment horizontal="center" vertical="center" shrinkToFit="1"/>
    </xf>
    <xf numFmtId="38" fontId="30" fillId="0" borderId="20" xfId="3" applyFont="1" applyFill="1" applyBorder="1" applyAlignment="1">
      <alignment horizontal="center" vertical="center" shrinkToFit="1"/>
    </xf>
    <xf numFmtId="38" fontId="30" fillId="0" borderId="23" xfId="3" applyFont="1" applyFill="1" applyBorder="1" applyAlignment="1">
      <alignment horizontal="center" vertical="center" shrinkToFit="1"/>
    </xf>
    <xf numFmtId="38" fontId="29" fillId="0" borderId="22" xfId="3" applyFont="1" applyFill="1" applyBorder="1" applyAlignment="1">
      <alignment horizontal="center" vertical="center"/>
    </xf>
    <xf numFmtId="38" fontId="29" fillId="0" borderId="23" xfId="3" applyFont="1" applyFill="1" applyBorder="1" applyAlignment="1">
      <alignment horizontal="center" vertical="center"/>
    </xf>
    <xf numFmtId="38" fontId="31" fillId="0" borderId="22" xfId="3" applyFont="1" applyBorder="1" applyAlignment="1">
      <alignment horizontal="right" vertical="center"/>
    </xf>
    <xf numFmtId="38" fontId="31" fillId="0" borderId="20" xfId="3" applyFont="1" applyBorder="1" applyAlignment="1">
      <alignment horizontal="right" vertical="center"/>
    </xf>
    <xf numFmtId="58" fontId="29" fillId="0" borderId="22" xfId="3" applyNumberFormat="1" applyFont="1" applyFill="1" applyBorder="1" applyAlignment="1">
      <alignment horizontal="center" vertical="center"/>
    </xf>
    <xf numFmtId="58" fontId="29" fillId="0" borderId="20" xfId="3" applyNumberFormat="1" applyFont="1" applyFill="1" applyBorder="1" applyAlignment="1">
      <alignment horizontal="center" vertical="center"/>
    </xf>
    <xf numFmtId="58" fontId="29" fillId="0" borderId="72" xfId="3" applyNumberFormat="1" applyFont="1" applyFill="1" applyBorder="1" applyAlignment="1">
      <alignment horizontal="center" vertical="center"/>
    </xf>
    <xf numFmtId="38" fontId="28" fillId="2" borderId="22" xfId="3" applyFont="1" applyFill="1" applyBorder="1" applyAlignment="1">
      <alignment horizontal="center" vertical="center"/>
    </xf>
    <xf numFmtId="38" fontId="28" fillId="2" borderId="28" xfId="3" applyFont="1" applyFill="1" applyBorder="1" applyAlignment="1">
      <alignment horizontal="center" vertical="center"/>
    </xf>
    <xf numFmtId="38" fontId="28" fillId="2" borderId="25" xfId="3" applyFont="1" applyFill="1" applyBorder="1" applyAlignment="1">
      <alignment horizontal="center" vertical="center"/>
    </xf>
    <xf numFmtId="38" fontId="28" fillId="2" borderId="29" xfId="3" applyFont="1" applyFill="1" applyBorder="1" applyAlignment="1">
      <alignment horizontal="center" vertical="center"/>
    </xf>
    <xf numFmtId="38" fontId="29" fillId="0" borderId="22" xfId="3" applyFont="1" applyFill="1" applyBorder="1" applyAlignment="1">
      <alignment horizontal="center" vertical="center" shrinkToFit="1"/>
    </xf>
    <xf numFmtId="38" fontId="29" fillId="0" borderId="20" xfId="3" applyFont="1" applyFill="1" applyBorder="1" applyAlignment="1">
      <alignment horizontal="center" vertical="center" shrinkToFit="1"/>
    </xf>
    <xf numFmtId="38" fontId="21" fillId="8" borderId="16" xfId="3" applyFont="1" applyFill="1" applyBorder="1" applyAlignment="1">
      <alignment horizontal="center" vertical="center"/>
    </xf>
    <xf numFmtId="38" fontId="21" fillId="8" borderId="8" xfId="3" applyFont="1" applyFill="1" applyBorder="1" applyAlignment="1">
      <alignment horizontal="center" vertical="center"/>
    </xf>
    <xf numFmtId="38" fontId="21" fillId="8" borderId="17" xfId="3" applyFont="1" applyFill="1" applyBorder="1" applyAlignment="1">
      <alignment horizontal="center" vertical="center"/>
    </xf>
    <xf numFmtId="176" fontId="4" fillId="10" borderId="80" xfId="3" applyNumberFormat="1" applyFont="1" applyFill="1" applyBorder="1" applyAlignment="1">
      <alignment horizontal="center" vertical="center"/>
    </xf>
    <xf numFmtId="176" fontId="4" fillId="10" borderId="27" xfId="3" applyNumberFormat="1" applyFont="1" applyFill="1" applyBorder="1" applyAlignment="1">
      <alignment horizontal="center" vertical="center"/>
    </xf>
    <xf numFmtId="176" fontId="4" fillId="10" borderId="81" xfId="3" applyNumberFormat="1" applyFont="1" applyFill="1" applyBorder="1" applyAlignment="1">
      <alignment horizontal="center" vertical="center"/>
    </xf>
    <xf numFmtId="176" fontId="4" fillId="10" borderId="48" xfId="3" applyNumberFormat="1" applyFont="1" applyFill="1" applyBorder="1" applyAlignment="1">
      <alignment horizontal="center" vertical="center"/>
    </xf>
    <xf numFmtId="176" fontId="4" fillId="10" borderId="0" xfId="3" applyNumberFormat="1" applyFont="1" applyFill="1" applyBorder="1" applyAlignment="1">
      <alignment horizontal="center" vertical="center"/>
    </xf>
    <xf numFmtId="176" fontId="4" fillId="10" borderId="10" xfId="3" applyNumberFormat="1" applyFont="1" applyFill="1" applyBorder="1" applyAlignment="1">
      <alignment horizontal="center" vertical="center"/>
    </xf>
    <xf numFmtId="176" fontId="4" fillId="10" borderId="76" xfId="3" applyNumberFormat="1" applyFont="1" applyFill="1" applyBorder="1" applyAlignment="1">
      <alignment horizontal="center" vertical="center"/>
    </xf>
    <xf numFmtId="176" fontId="4" fillId="10" borderId="69" xfId="3" applyNumberFormat="1" applyFont="1" applyFill="1" applyBorder="1" applyAlignment="1">
      <alignment horizontal="center" vertical="center"/>
    </xf>
    <xf numFmtId="176" fontId="4" fillId="10" borderId="52" xfId="3" applyNumberFormat="1" applyFont="1" applyFill="1" applyBorder="1" applyAlignment="1">
      <alignment horizontal="center" vertical="center"/>
    </xf>
    <xf numFmtId="38" fontId="20" fillId="2" borderId="73" xfId="3" applyFont="1" applyFill="1" applyBorder="1" applyAlignment="1">
      <alignment horizontal="center" vertical="distributed"/>
    </xf>
    <xf numFmtId="38" fontId="20" fillId="2" borderId="47" xfId="3" applyFont="1" applyFill="1" applyBorder="1" applyAlignment="1">
      <alignment horizontal="center" vertical="distributed"/>
    </xf>
    <xf numFmtId="38" fontId="20" fillId="2" borderId="0" xfId="3" applyFont="1" applyFill="1" applyAlignment="1">
      <alignment horizontal="center" vertical="center" textRotation="255"/>
    </xf>
    <xf numFmtId="38" fontId="11" fillId="0" borderId="68" xfId="3" applyFont="1" applyBorder="1" applyAlignment="1">
      <alignment horizontal="center" vertical="center"/>
    </xf>
    <xf numFmtId="38" fontId="11" fillId="0" borderId="12" xfId="3" applyFont="1" applyBorder="1" applyAlignment="1">
      <alignment horizontal="center" vertical="center"/>
    </xf>
    <xf numFmtId="38" fontId="4" fillId="10" borderId="18" xfId="3" applyFont="1" applyFill="1" applyBorder="1" applyAlignment="1">
      <alignment horizontal="center" vertical="center"/>
    </xf>
    <xf numFmtId="38" fontId="4" fillId="10" borderId="12" xfId="3" applyFont="1" applyFill="1" applyBorder="1" applyAlignment="1">
      <alignment horizontal="center" vertical="center"/>
    </xf>
    <xf numFmtId="38" fontId="3" fillId="0" borderId="4" xfId="3" applyFont="1" applyBorder="1" applyAlignment="1">
      <alignment horizontal="center" vertical="center" textRotation="255"/>
    </xf>
    <xf numFmtId="38" fontId="3" fillId="10" borderId="80" xfId="3" applyFont="1" applyFill="1" applyBorder="1" applyAlignment="1">
      <alignment horizontal="center" vertical="center" shrinkToFit="1"/>
    </xf>
    <xf numFmtId="38" fontId="3" fillId="10" borderId="27" xfId="3" applyFont="1" applyFill="1" applyBorder="1" applyAlignment="1">
      <alignment horizontal="center" vertical="center" shrinkToFit="1"/>
    </xf>
    <xf numFmtId="38" fontId="3" fillId="10" borderId="48" xfId="3" applyFont="1" applyFill="1" applyBorder="1" applyAlignment="1">
      <alignment horizontal="center" vertical="center" shrinkToFit="1"/>
    </xf>
    <xf numFmtId="38" fontId="3" fillId="10" borderId="0" xfId="3" applyFont="1" applyFill="1" applyBorder="1" applyAlignment="1">
      <alignment horizontal="center" vertical="center" shrinkToFit="1"/>
    </xf>
    <xf numFmtId="38" fontId="3" fillId="10" borderId="76" xfId="3" applyFont="1" applyFill="1" applyBorder="1" applyAlignment="1">
      <alignment horizontal="center" vertical="center" shrinkToFit="1"/>
    </xf>
    <xf numFmtId="38" fontId="3" fillId="10" borderId="69" xfId="3" applyFont="1" applyFill="1" applyBorder="1" applyAlignment="1">
      <alignment horizontal="center" vertical="center" shrinkToFit="1"/>
    </xf>
    <xf numFmtId="0" fontId="3" fillId="0" borderId="81" xfId="3" applyNumberFormat="1" applyFont="1" applyFill="1" applyBorder="1" applyAlignment="1">
      <alignment horizontal="center" vertical="center" shrinkToFit="1"/>
    </xf>
    <xf numFmtId="0" fontId="3" fillId="0" borderId="10" xfId="3" applyNumberFormat="1" applyFont="1" applyFill="1" applyBorder="1" applyAlignment="1">
      <alignment horizontal="center" vertical="center" shrinkToFit="1"/>
    </xf>
    <xf numFmtId="0" fontId="3" fillId="0" borderId="52" xfId="3" applyNumberFormat="1" applyFont="1" applyFill="1" applyBorder="1" applyAlignment="1">
      <alignment horizontal="center" vertical="center" shrinkToFit="1"/>
    </xf>
    <xf numFmtId="38" fontId="13" fillId="10" borderId="80" xfId="3" applyFont="1" applyFill="1" applyBorder="1" applyAlignment="1">
      <alignment horizontal="center" vertical="center"/>
    </xf>
    <xf numFmtId="38" fontId="13" fillId="10" borderId="27" xfId="3" applyFont="1" applyFill="1" applyBorder="1" applyAlignment="1">
      <alignment horizontal="center" vertical="center"/>
    </xf>
    <xf numFmtId="38" fontId="13" fillId="10" borderId="81" xfId="3" applyFont="1" applyFill="1" applyBorder="1" applyAlignment="1">
      <alignment horizontal="center" vertical="center"/>
    </xf>
    <xf numFmtId="38" fontId="13" fillId="10" borderId="48" xfId="3" applyFont="1" applyFill="1" applyBorder="1" applyAlignment="1">
      <alignment horizontal="center" vertical="center"/>
    </xf>
    <xf numFmtId="38" fontId="13" fillId="10" borderId="0" xfId="3" applyFont="1" applyFill="1" applyBorder="1" applyAlignment="1">
      <alignment horizontal="center" vertical="center"/>
    </xf>
    <xf numFmtId="38" fontId="13" fillId="10" borderId="10" xfId="3" applyFont="1" applyFill="1" applyBorder="1" applyAlignment="1">
      <alignment horizontal="center" vertical="center"/>
    </xf>
    <xf numFmtId="38" fontId="13" fillId="10" borderId="76" xfId="3" applyFont="1" applyFill="1" applyBorder="1" applyAlignment="1">
      <alignment horizontal="center" vertical="center"/>
    </xf>
    <xf numFmtId="38" fontId="13" fillId="10" borderId="69" xfId="3" applyFont="1" applyFill="1" applyBorder="1" applyAlignment="1">
      <alignment horizontal="center" vertical="center"/>
    </xf>
    <xf numFmtId="38" fontId="13" fillId="10" borderId="52" xfId="3" applyFont="1" applyFill="1" applyBorder="1" applyAlignment="1">
      <alignment horizontal="center" vertical="center"/>
    </xf>
    <xf numFmtId="38" fontId="6" fillId="0" borderId="80" xfId="3" applyFont="1" applyBorder="1" applyAlignment="1">
      <alignment horizontal="center" vertical="center"/>
    </xf>
    <xf numFmtId="38" fontId="6" fillId="0" borderId="27" xfId="3" applyFont="1" applyBorder="1" applyAlignment="1">
      <alignment horizontal="center" vertical="center"/>
    </xf>
    <xf numFmtId="38" fontId="6" fillId="0" borderId="81" xfId="3" applyFont="1" applyBorder="1" applyAlignment="1">
      <alignment horizontal="center" vertical="center"/>
    </xf>
    <xf numFmtId="38" fontId="6" fillId="0" borderId="48" xfId="3" applyFont="1" applyBorder="1" applyAlignment="1">
      <alignment horizontal="center" vertical="center"/>
    </xf>
    <xf numFmtId="38" fontId="6" fillId="0" borderId="0" xfId="3" applyFont="1" applyBorder="1" applyAlignment="1">
      <alignment horizontal="center" vertical="center"/>
    </xf>
    <xf numFmtId="38" fontId="6" fillId="0" borderId="10" xfId="3" applyFont="1" applyBorder="1" applyAlignment="1">
      <alignment horizontal="center" vertical="center"/>
    </xf>
    <xf numFmtId="38" fontId="6" fillId="0" borderId="76" xfId="3" applyFont="1" applyBorder="1" applyAlignment="1">
      <alignment horizontal="center" vertical="center"/>
    </xf>
    <xf numFmtId="38" fontId="6" fillId="0" borderId="69" xfId="3" applyFont="1" applyBorder="1" applyAlignment="1">
      <alignment horizontal="center" vertical="center"/>
    </xf>
    <xf numFmtId="38" fontId="6" fillId="0" borderId="52" xfId="3" applyFont="1" applyBorder="1" applyAlignment="1">
      <alignment horizontal="center" vertical="center"/>
    </xf>
    <xf numFmtId="38" fontId="6" fillId="0" borderId="4" xfId="3" applyFont="1" applyBorder="1" applyAlignment="1">
      <alignment horizontal="center" vertical="center" textRotation="255"/>
    </xf>
    <xf numFmtId="38" fontId="6" fillId="0" borderId="65" xfId="3" applyFont="1" applyBorder="1" applyAlignment="1">
      <alignment horizontal="center" vertical="center" textRotation="255"/>
    </xf>
    <xf numFmtId="38" fontId="6" fillId="0" borderId="77" xfId="3" applyFont="1" applyBorder="1" applyAlignment="1">
      <alignment horizontal="center" vertical="center" textRotation="255"/>
    </xf>
    <xf numFmtId="38" fontId="6" fillId="0" borderId="65" xfId="3" applyFont="1" applyBorder="1" applyAlignment="1">
      <alignment horizontal="center" vertical="distributed"/>
    </xf>
    <xf numFmtId="38" fontId="6" fillId="0" borderId="4" xfId="3" applyFont="1" applyBorder="1" applyAlignment="1">
      <alignment horizontal="center" vertical="distributed"/>
    </xf>
    <xf numFmtId="38" fontId="6" fillId="0" borderId="77" xfId="3" applyFont="1" applyBorder="1" applyAlignment="1">
      <alignment horizontal="center" vertical="distributed"/>
    </xf>
    <xf numFmtId="38" fontId="21" fillId="8" borderId="22" xfId="3" applyFont="1" applyFill="1" applyBorder="1" applyAlignment="1">
      <alignment horizontal="center" vertical="center"/>
    </xf>
    <xf numFmtId="38" fontId="21" fillId="8" borderId="20" xfId="3" applyFont="1" applyFill="1" applyBorder="1" applyAlignment="1">
      <alignment horizontal="center" vertical="center"/>
    </xf>
    <xf numFmtId="38" fontId="21" fillId="8" borderId="23" xfId="3" applyFont="1" applyFill="1" applyBorder="1" applyAlignment="1">
      <alignment horizontal="center" vertical="center"/>
    </xf>
    <xf numFmtId="38" fontId="4" fillId="0" borderId="61" xfId="3" applyFont="1" applyBorder="1" applyAlignment="1">
      <alignment horizontal="center" vertical="center"/>
    </xf>
    <xf numFmtId="38" fontId="4" fillId="0" borderId="30" xfId="3" applyFont="1" applyBorder="1" applyAlignment="1">
      <alignment horizontal="center" vertical="center"/>
    </xf>
    <xf numFmtId="38" fontId="4" fillId="0" borderId="31" xfId="3" applyFont="1" applyBorder="1" applyAlignment="1">
      <alignment horizontal="center" vertical="center"/>
    </xf>
    <xf numFmtId="38" fontId="11" fillId="0" borderId="75" xfId="3" applyFont="1" applyBorder="1" applyAlignment="1">
      <alignment horizontal="center" vertical="center"/>
    </xf>
    <xf numFmtId="38" fontId="11" fillId="0" borderId="6" xfId="3" applyFont="1" applyBorder="1" applyAlignment="1">
      <alignment horizontal="center" vertical="center"/>
    </xf>
    <xf numFmtId="38" fontId="11" fillId="0" borderId="78" xfId="3" applyFont="1" applyBorder="1" applyAlignment="1">
      <alignment horizontal="center" vertical="center"/>
    </xf>
    <xf numFmtId="38" fontId="11" fillId="0" borderId="7" xfId="3" applyFont="1" applyBorder="1" applyAlignment="1">
      <alignment horizontal="center" vertical="center"/>
    </xf>
    <xf numFmtId="0" fontId="6" fillId="0" borderId="65" xfId="0" applyFont="1" applyBorder="1" applyAlignment="1">
      <alignment vertical="center" textRotation="255" wrapText="1"/>
    </xf>
    <xf numFmtId="0" fontId="6" fillId="0" borderId="4" xfId="0" applyFont="1" applyBorder="1" applyAlignment="1">
      <alignment vertical="center" textRotation="255" wrapText="1"/>
    </xf>
    <xf numFmtId="0" fontId="6" fillId="0" borderId="77" xfId="0" applyFont="1" applyBorder="1" applyAlignment="1">
      <alignment vertical="center" textRotation="255" wrapText="1"/>
    </xf>
    <xf numFmtId="38" fontId="3" fillId="0" borderId="28" xfId="3" applyFont="1" applyBorder="1" applyAlignment="1">
      <alignment horizontal="center" vertical="center" shrinkToFit="1"/>
    </xf>
    <xf numFmtId="38" fontId="3" fillId="0" borderId="27" xfId="3" applyFont="1" applyBorder="1" applyAlignment="1">
      <alignment horizontal="center" vertical="center" shrinkToFit="1"/>
    </xf>
    <xf numFmtId="38" fontId="3" fillId="0" borderId="25" xfId="3" applyFont="1" applyBorder="1" applyAlignment="1">
      <alignment horizontal="center" vertical="center" shrinkToFit="1"/>
    </xf>
    <xf numFmtId="38" fontId="3" fillId="0" borderId="0" xfId="3" applyFont="1" applyBorder="1" applyAlignment="1">
      <alignment horizontal="center" vertical="center" shrinkToFit="1"/>
    </xf>
    <xf numFmtId="38" fontId="3" fillId="0" borderId="29" xfId="3" applyFont="1" applyBorder="1" applyAlignment="1">
      <alignment horizontal="center" vertical="center" shrinkToFit="1"/>
    </xf>
    <xf numFmtId="38" fontId="3" fillId="0" borderId="19" xfId="3" applyFont="1" applyBorder="1" applyAlignment="1">
      <alignment horizontal="center" vertical="center" shrinkToFit="1"/>
    </xf>
    <xf numFmtId="38" fontId="3" fillId="0" borderId="24" xfId="3" applyFont="1" applyBorder="1" applyAlignment="1">
      <alignment horizontal="center" vertical="center" shrinkToFit="1"/>
    </xf>
    <xf numFmtId="38" fontId="3" fillId="0" borderId="6" xfId="3" applyFont="1" applyBorder="1" applyAlignment="1">
      <alignment horizontal="center" vertical="center" shrinkToFit="1"/>
    </xf>
    <xf numFmtId="38" fontId="3" fillId="0" borderId="7" xfId="3" applyFont="1" applyBorder="1" applyAlignment="1">
      <alignment horizontal="center" vertical="center" shrinkToFit="1"/>
    </xf>
    <xf numFmtId="176" fontId="4" fillId="0" borderId="28" xfId="3" applyNumberFormat="1" applyFont="1" applyBorder="1" applyAlignment="1">
      <alignment horizontal="center" vertical="center"/>
    </xf>
    <xf numFmtId="176" fontId="4" fillId="0" borderId="27" xfId="3" applyNumberFormat="1" applyFont="1" applyBorder="1" applyAlignment="1">
      <alignment horizontal="center" vertical="center"/>
    </xf>
    <xf numFmtId="176" fontId="4" fillId="0" borderId="24" xfId="3" applyNumberFormat="1" applyFont="1" applyBorder="1" applyAlignment="1">
      <alignment horizontal="center" vertical="center"/>
    </xf>
    <xf numFmtId="176" fontId="4" fillId="0" borderId="25" xfId="3" applyNumberFormat="1" applyFont="1" applyBorder="1" applyAlignment="1">
      <alignment horizontal="center" vertical="center"/>
    </xf>
    <xf numFmtId="176" fontId="4" fillId="0" borderId="0" xfId="3" applyNumberFormat="1" applyFont="1" applyBorder="1" applyAlignment="1">
      <alignment horizontal="center" vertical="center"/>
    </xf>
    <xf numFmtId="176" fontId="4" fillId="0" borderId="6" xfId="3" applyNumberFormat="1" applyFont="1" applyBorder="1" applyAlignment="1">
      <alignment horizontal="center" vertical="center"/>
    </xf>
    <xf numFmtId="176" fontId="4" fillId="0" borderId="29" xfId="3" applyNumberFormat="1" applyFont="1" applyBorder="1" applyAlignment="1">
      <alignment horizontal="center" vertical="center"/>
    </xf>
    <xf numFmtId="176" fontId="4" fillId="0" borderId="19" xfId="3" applyNumberFormat="1" applyFont="1" applyBorder="1" applyAlignment="1">
      <alignment horizontal="center" vertical="center"/>
    </xf>
    <xf numFmtId="176" fontId="4" fillId="0" borderId="7" xfId="3" applyNumberFormat="1" applyFont="1" applyBorder="1" applyAlignment="1">
      <alignment horizontal="center" vertical="center"/>
    </xf>
    <xf numFmtId="38" fontId="6" fillId="0" borderId="28" xfId="3" applyFont="1" applyBorder="1" applyAlignment="1">
      <alignment horizontal="center" vertical="center"/>
    </xf>
    <xf numFmtId="38" fontId="6" fillId="0" borderId="90" xfId="3" applyFont="1" applyBorder="1" applyAlignment="1">
      <alignment horizontal="center" vertical="center"/>
    </xf>
    <xf numFmtId="38" fontId="6" fillId="0" borderId="25" xfId="3" applyFont="1" applyBorder="1" applyAlignment="1">
      <alignment horizontal="center" vertical="center"/>
    </xf>
    <xf numFmtId="38" fontId="6" fillId="0" borderId="74" xfId="3" applyFont="1" applyBorder="1" applyAlignment="1">
      <alignment horizontal="center" vertical="center"/>
    </xf>
    <xf numFmtId="38" fontId="6" fillId="0" borderId="29" xfId="3" applyFont="1" applyBorder="1" applyAlignment="1">
      <alignment horizontal="center" vertical="center"/>
    </xf>
    <xf numFmtId="38" fontId="6" fillId="0" borderId="19" xfId="3" applyFont="1" applyBorder="1" applyAlignment="1">
      <alignment horizontal="center" vertical="center"/>
    </xf>
    <xf numFmtId="38" fontId="6" fillId="0" borderId="32" xfId="3" applyFont="1" applyBorder="1" applyAlignment="1">
      <alignment horizontal="center" vertical="center"/>
    </xf>
    <xf numFmtId="38" fontId="13" fillId="0" borderId="28" xfId="3" applyFont="1" applyBorder="1" applyAlignment="1">
      <alignment horizontal="center" vertical="center"/>
    </xf>
    <xf numFmtId="38" fontId="13" fillId="0" borderId="27" xfId="3" applyFont="1" applyBorder="1" applyAlignment="1">
      <alignment horizontal="center" vertical="center"/>
    </xf>
    <xf numFmtId="38" fontId="13" fillId="0" borderId="24" xfId="3" applyFont="1" applyBorder="1" applyAlignment="1">
      <alignment horizontal="center" vertical="center"/>
    </xf>
    <xf numFmtId="38" fontId="13" fillId="0" borderId="25" xfId="3" applyFont="1" applyBorder="1" applyAlignment="1">
      <alignment horizontal="center" vertical="center"/>
    </xf>
    <xf numFmtId="38" fontId="13" fillId="0" borderId="0" xfId="3" applyFont="1" applyBorder="1" applyAlignment="1">
      <alignment horizontal="center" vertical="center"/>
    </xf>
    <xf numFmtId="38" fontId="13" fillId="0" borderId="6" xfId="3" applyFont="1" applyBorder="1" applyAlignment="1">
      <alignment horizontal="center" vertical="center"/>
    </xf>
    <xf numFmtId="38" fontId="13" fillId="0" borderId="29" xfId="3" applyFont="1" applyBorder="1" applyAlignment="1">
      <alignment horizontal="center" vertical="center"/>
    </xf>
    <xf numFmtId="38" fontId="13" fillId="0" borderId="19" xfId="3" applyFont="1" applyBorder="1" applyAlignment="1">
      <alignment horizontal="center" vertical="center"/>
    </xf>
    <xf numFmtId="38" fontId="13" fillId="0" borderId="7" xfId="3" applyFont="1" applyBorder="1" applyAlignment="1">
      <alignment horizontal="center" vertical="center"/>
    </xf>
    <xf numFmtId="38" fontId="3" fillId="5" borderId="28" xfId="3" applyFont="1" applyFill="1" applyBorder="1" applyAlignment="1">
      <alignment horizontal="center" vertical="center" shrinkToFit="1"/>
    </xf>
    <xf numFmtId="38" fontId="3" fillId="5" borderId="27" xfId="3" applyFont="1" applyFill="1" applyBorder="1" applyAlignment="1">
      <alignment horizontal="center" vertical="center" shrinkToFit="1"/>
    </xf>
    <xf numFmtId="38" fontId="3" fillId="5" borderId="25" xfId="3" applyFont="1" applyFill="1" applyBorder="1" applyAlignment="1">
      <alignment horizontal="center" vertical="center" shrinkToFit="1"/>
    </xf>
    <xf numFmtId="38" fontId="3" fillId="5" borderId="0" xfId="3" applyFont="1" applyFill="1" applyBorder="1" applyAlignment="1">
      <alignment horizontal="center" vertical="center" shrinkToFit="1"/>
    </xf>
    <xf numFmtId="38" fontId="3" fillId="5" borderId="29" xfId="3" applyFont="1" applyFill="1" applyBorder="1" applyAlignment="1">
      <alignment horizontal="center" vertical="center" shrinkToFit="1"/>
    </xf>
    <xf numFmtId="38" fontId="3" fillId="5" borderId="19" xfId="3" applyFont="1" applyFill="1" applyBorder="1" applyAlignment="1">
      <alignment horizontal="center" vertical="center" shrinkToFit="1"/>
    </xf>
    <xf numFmtId="38" fontId="3" fillId="5" borderId="24" xfId="3" applyFont="1" applyFill="1" applyBorder="1" applyAlignment="1">
      <alignment horizontal="center" vertical="center" shrinkToFit="1"/>
    </xf>
    <xf numFmtId="38" fontId="3" fillId="5" borderId="6" xfId="3" applyFont="1" applyFill="1" applyBorder="1" applyAlignment="1">
      <alignment horizontal="center" vertical="center" shrinkToFit="1"/>
    </xf>
    <xf numFmtId="38" fontId="3" fillId="5" borderId="7" xfId="3" applyFont="1" applyFill="1" applyBorder="1" applyAlignment="1">
      <alignment horizontal="center" vertical="center" shrinkToFit="1"/>
    </xf>
  </cellXfs>
  <cellStyles count="6">
    <cellStyle name="ハイパーリンク" xfId="1" builtinId="8"/>
    <cellStyle name="ハイパーリンク 2" xfId="2"/>
    <cellStyle name="桁区切り" xfId="3" builtinId="6"/>
    <cellStyle name="桁区切り 2" xfId="4"/>
    <cellStyle name="通貨 2" xfId="5"/>
    <cellStyle name="標準" xfId="0" builtinId="0"/>
  </cellStyles>
  <dxfs count="0"/>
  <tableStyles count="0" defaultTableStyle="TableStyleMedium9" defaultPivotStyle="PivotStyleLight16"/>
  <colors>
    <mruColors>
      <color rgb="FFBFBFBF"/>
      <color rgb="FFC7F3F5"/>
      <color rgb="FFE2F1F6"/>
      <color rgb="FFF3F9FB"/>
      <color rgb="FFDAEEF3"/>
      <color rgb="FFCCFFCC"/>
      <color rgb="FF000099"/>
      <color rgb="FF003399"/>
      <color rgb="FF0033CC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295275</xdr:colOff>
      <xdr:row>33</xdr:row>
      <xdr:rowOff>127185</xdr:rowOff>
    </xdr:from>
    <xdr:to>
      <xdr:col>17</xdr:col>
      <xdr:colOff>9525</xdr:colOff>
      <xdr:row>36</xdr:row>
      <xdr:rowOff>6722</xdr:rowOff>
    </xdr:to>
    <xdr:pic>
      <xdr:nvPicPr>
        <xdr:cNvPr id="10246" name="Picture 1" descr="C:\ハード\My Pictures\西広ロゴ\名称未設定-6.JPG">
          <a:extLst>
            <a:ext uri="{FF2B5EF4-FFF2-40B4-BE49-F238E27FC236}">
              <a16:creationId xmlns:a16="http://schemas.microsoft.com/office/drawing/2014/main" xmlns="" id="{00000000-0008-0000-0200-000006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024657" y="13350126"/>
          <a:ext cx="1529603" cy="3838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275664</xdr:colOff>
      <xdr:row>3</xdr:row>
      <xdr:rowOff>18489</xdr:rowOff>
    </xdr:from>
    <xdr:to>
      <xdr:col>16</xdr:col>
      <xdr:colOff>532839</xdr:colOff>
      <xdr:row>4</xdr:row>
      <xdr:rowOff>8964</xdr:rowOff>
    </xdr:to>
    <xdr:sp macro="" textlink="">
      <xdr:nvSpPr>
        <xdr:cNvPr id="2062" name="Text Box 14">
          <a:extLst>
            <a:ext uri="{FF2B5EF4-FFF2-40B4-BE49-F238E27FC236}">
              <a16:creationId xmlns:a16="http://schemas.microsoft.com/office/drawing/2014/main" xmlns="" id="{00000000-0008-0000-0300-00000E080000}"/>
            </a:ext>
          </a:extLst>
        </xdr:cNvPr>
        <xdr:cNvSpPr txBox="1">
          <a:spLocks noChangeArrowheads="1"/>
        </xdr:cNvSpPr>
      </xdr:nvSpPr>
      <xdr:spPr bwMode="auto">
        <a:xfrm>
          <a:off x="11235017" y="657224"/>
          <a:ext cx="257175" cy="21459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>
    <xdr:from>
      <xdr:col>18</xdr:col>
      <xdr:colOff>295275</xdr:colOff>
      <xdr:row>3</xdr:row>
      <xdr:rowOff>85725</xdr:rowOff>
    </xdr:from>
    <xdr:to>
      <xdr:col>18</xdr:col>
      <xdr:colOff>552450</xdr:colOff>
      <xdr:row>4</xdr:row>
      <xdr:rowOff>76200</xdr:rowOff>
    </xdr:to>
    <xdr:sp macro="" textlink="">
      <xdr:nvSpPr>
        <xdr:cNvPr id="2064" name="Text Box 16">
          <a:extLst>
            <a:ext uri="{FF2B5EF4-FFF2-40B4-BE49-F238E27FC236}">
              <a16:creationId xmlns:a16="http://schemas.microsoft.com/office/drawing/2014/main" xmlns="" id="{00000000-0008-0000-0300-000010080000}"/>
            </a:ext>
          </a:extLst>
        </xdr:cNvPr>
        <xdr:cNvSpPr txBox="1">
          <a:spLocks noChangeArrowheads="1"/>
        </xdr:cNvSpPr>
      </xdr:nvSpPr>
      <xdr:spPr bwMode="auto">
        <a:xfrm>
          <a:off x="10258425" y="723900"/>
          <a:ext cx="257175" cy="2190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 editAs="oneCell">
    <xdr:from>
      <xdr:col>21</xdr:col>
      <xdr:colOff>340524</xdr:colOff>
      <xdr:row>52</xdr:row>
      <xdr:rowOff>52387</xdr:rowOff>
    </xdr:from>
    <xdr:to>
      <xdr:col>22</xdr:col>
      <xdr:colOff>445299</xdr:colOff>
      <xdr:row>52</xdr:row>
      <xdr:rowOff>276225</xdr:rowOff>
    </xdr:to>
    <xdr:pic>
      <xdr:nvPicPr>
        <xdr:cNvPr id="11333" name="Picture 23" descr="C:\ハード\My Pictures\西広ロゴ\名称未設定-6.JPG">
          <a:extLst>
            <a:ext uri="{FF2B5EF4-FFF2-40B4-BE49-F238E27FC236}">
              <a16:creationId xmlns:a16="http://schemas.microsoft.com/office/drawing/2014/main" xmlns="" id="{00000000-0008-0000-0300-000045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544305" y="8863012"/>
          <a:ext cx="962025" cy="2238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57150</xdr:colOff>
      <xdr:row>9</xdr:row>
      <xdr:rowOff>19050</xdr:rowOff>
    </xdr:from>
    <xdr:to>
      <xdr:col>10</xdr:col>
      <xdr:colOff>209550</xdr:colOff>
      <xdr:row>10</xdr:row>
      <xdr:rowOff>0</xdr:rowOff>
    </xdr:to>
    <xdr:sp macro="" textlink="">
      <xdr:nvSpPr>
        <xdr:cNvPr id="13" name="Text Box 30">
          <a:extLst>
            <a:ext uri="{FF2B5EF4-FFF2-40B4-BE49-F238E27FC236}">
              <a16:creationId xmlns:a16="http://schemas.microsoft.com/office/drawing/2014/main" xmlns="" id="{00000000-0008-0000-0300-00000D000000}"/>
            </a:ext>
          </a:extLst>
        </xdr:cNvPr>
        <xdr:cNvSpPr txBox="1">
          <a:spLocks noChangeArrowheads="1"/>
        </xdr:cNvSpPr>
      </xdr:nvSpPr>
      <xdr:spPr bwMode="auto">
        <a:xfrm>
          <a:off x="5831681" y="1828800"/>
          <a:ext cx="152400" cy="147638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  <xdr:twoCellAnchor>
    <xdr:from>
      <xdr:col>10</xdr:col>
      <xdr:colOff>57150</xdr:colOff>
      <xdr:row>11</xdr:row>
      <xdr:rowOff>19050</xdr:rowOff>
    </xdr:from>
    <xdr:to>
      <xdr:col>10</xdr:col>
      <xdr:colOff>209550</xdr:colOff>
      <xdr:row>12</xdr:row>
      <xdr:rowOff>0</xdr:rowOff>
    </xdr:to>
    <xdr:sp macro="" textlink="">
      <xdr:nvSpPr>
        <xdr:cNvPr id="17" name="Text Box 33">
          <a:extLst>
            <a:ext uri="{FF2B5EF4-FFF2-40B4-BE49-F238E27FC236}">
              <a16:creationId xmlns:a16="http://schemas.microsoft.com/office/drawing/2014/main" xmlns="" id="{00000000-0008-0000-0300-000011000000}"/>
            </a:ext>
          </a:extLst>
        </xdr:cNvPr>
        <xdr:cNvSpPr txBox="1">
          <a:spLocks noChangeArrowheads="1"/>
        </xdr:cNvSpPr>
      </xdr:nvSpPr>
      <xdr:spPr bwMode="auto">
        <a:xfrm>
          <a:off x="5831681" y="1995488"/>
          <a:ext cx="152400" cy="147637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  <xdr:twoCellAnchor>
    <xdr:from>
      <xdr:col>10</xdr:col>
      <xdr:colOff>57150</xdr:colOff>
      <xdr:row>13</xdr:row>
      <xdr:rowOff>19050</xdr:rowOff>
    </xdr:from>
    <xdr:to>
      <xdr:col>10</xdr:col>
      <xdr:colOff>209550</xdr:colOff>
      <xdr:row>14</xdr:row>
      <xdr:rowOff>0</xdr:rowOff>
    </xdr:to>
    <xdr:sp macro="" textlink="">
      <xdr:nvSpPr>
        <xdr:cNvPr id="18" name="Text Box 34">
          <a:extLst>
            <a:ext uri="{FF2B5EF4-FFF2-40B4-BE49-F238E27FC236}">
              <a16:creationId xmlns:a16="http://schemas.microsoft.com/office/drawing/2014/main" xmlns="" id="{00000000-0008-0000-0300-000012000000}"/>
            </a:ext>
          </a:extLst>
        </xdr:cNvPr>
        <xdr:cNvSpPr txBox="1">
          <a:spLocks noChangeArrowheads="1"/>
        </xdr:cNvSpPr>
      </xdr:nvSpPr>
      <xdr:spPr bwMode="auto">
        <a:xfrm>
          <a:off x="5831681" y="2662238"/>
          <a:ext cx="152400" cy="147637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  <xdr:twoCellAnchor>
    <xdr:from>
      <xdr:col>10</xdr:col>
      <xdr:colOff>57150</xdr:colOff>
      <xdr:row>12</xdr:row>
      <xdr:rowOff>19050</xdr:rowOff>
    </xdr:from>
    <xdr:to>
      <xdr:col>10</xdr:col>
      <xdr:colOff>209550</xdr:colOff>
      <xdr:row>13</xdr:row>
      <xdr:rowOff>0</xdr:rowOff>
    </xdr:to>
    <xdr:sp macro="" textlink="">
      <xdr:nvSpPr>
        <xdr:cNvPr id="19" name="Text Box 39">
          <a:extLst>
            <a:ext uri="{FF2B5EF4-FFF2-40B4-BE49-F238E27FC236}">
              <a16:creationId xmlns:a16="http://schemas.microsoft.com/office/drawing/2014/main" xmlns="" id="{00000000-0008-0000-0300-000013000000}"/>
            </a:ext>
          </a:extLst>
        </xdr:cNvPr>
        <xdr:cNvSpPr txBox="1">
          <a:spLocks noChangeArrowheads="1"/>
        </xdr:cNvSpPr>
      </xdr:nvSpPr>
      <xdr:spPr bwMode="auto">
        <a:xfrm>
          <a:off x="5831681" y="2495550"/>
          <a:ext cx="152400" cy="147638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295275</xdr:colOff>
      <xdr:row>0</xdr:row>
      <xdr:rowOff>0</xdr:rowOff>
    </xdr:from>
    <xdr:to>
      <xdr:col>18</xdr:col>
      <xdr:colOff>552450</xdr:colOff>
      <xdr:row>0</xdr:row>
      <xdr:rowOff>0</xdr:rowOff>
    </xdr:to>
    <xdr:sp macro="" textlink="">
      <xdr:nvSpPr>
        <xdr:cNvPr id="4113" name="Text Box 17">
          <a:extLst>
            <a:ext uri="{FF2B5EF4-FFF2-40B4-BE49-F238E27FC236}">
              <a16:creationId xmlns:a16="http://schemas.microsoft.com/office/drawing/2014/main" xmlns="" id="{00000000-0008-0000-0400-000011100000}"/>
            </a:ext>
          </a:extLst>
        </xdr:cNvPr>
        <xdr:cNvSpPr txBox="1">
          <a:spLocks noChangeArrowheads="1"/>
        </xdr:cNvSpPr>
      </xdr:nvSpPr>
      <xdr:spPr bwMode="auto">
        <a:xfrm>
          <a:off x="10258425" y="0"/>
          <a:ext cx="257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>
    <xdr:from>
      <xdr:col>21</xdr:col>
      <xdr:colOff>314325</xdr:colOff>
      <xdr:row>0</xdr:row>
      <xdr:rowOff>0</xdr:rowOff>
    </xdr:from>
    <xdr:to>
      <xdr:col>21</xdr:col>
      <xdr:colOff>571500</xdr:colOff>
      <xdr:row>0</xdr:row>
      <xdr:rowOff>0</xdr:rowOff>
    </xdr:to>
    <xdr:sp macro="" textlink="">
      <xdr:nvSpPr>
        <xdr:cNvPr id="4114" name="Text Box 18">
          <a:extLst>
            <a:ext uri="{FF2B5EF4-FFF2-40B4-BE49-F238E27FC236}">
              <a16:creationId xmlns:a16="http://schemas.microsoft.com/office/drawing/2014/main" xmlns="" id="{00000000-0008-0000-0400-000012100000}"/>
            </a:ext>
          </a:extLst>
        </xdr:cNvPr>
        <xdr:cNvSpPr txBox="1">
          <a:spLocks noChangeArrowheads="1"/>
        </xdr:cNvSpPr>
      </xdr:nvSpPr>
      <xdr:spPr bwMode="auto">
        <a:xfrm>
          <a:off x="11515725" y="0"/>
          <a:ext cx="257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>
    <xdr:from>
      <xdr:col>9</xdr:col>
      <xdr:colOff>180975</xdr:colOff>
      <xdr:row>0</xdr:row>
      <xdr:rowOff>0</xdr:rowOff>
    </xdr:from>
    <xdr:to>
      <xdr:col>10</xdr:col>
      <xdr:colOff>514350</xdr:colOff>
      <xdr:row>0</xdr:row>
      <xdr:rowOff>0</xdr:rowOff>
    </xdr:to>
    <xdr:sp macro="" textlink="">
      <xdr:nvSpPr>
        <xdr:cNvPr id="4118" name="Text Box 22">
          <a:extLst>
            <a:ext uri="{FF2B5EF4-FFF2-40B4-BE49-F238E27FC236}">
              <a16:creationId xmlns:a16="http://schemas.microsoft.com/office/drawing/2014/main" xmlns="" id="{00000000-0008-0000-0400-000016100000}"/>
            </a:ext>
          </a:extLst>
        </xdr:cNvPr>
        <xdr:cNvSpPr txBox="1">
          <a:spLocks noChangeArrowheads="1"/>
        </xdr:cNvSpPr>
      </xdr:nvSpPr>
      <xdr:spPr bwMode="auto">
        <a:xfrm>
          <a:off x="5095875" y="0"/>
          <a:ext cx="1190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香川町</a:t>
          </a:r>
          <a:r>
            <a:rPr lang="en-US" altLang="ja-JP" sz="7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950</a:t>
          </a:r>
          <a:r>
            <a:rPr lang="en-US" altLang="ja-JP" sz="7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  </a:t>
          </a:r>
          <a:r>
            <a:rPr lang="ja-JP" altLang="en-US" sz="7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塩江</a:t>
          </a:r>
          <a:r>
            <a:rPr lang="en-US" altLang="ja-JP" sz="7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100</a:t>
          </a:r>
          <a:endParaRPr lang="en-US" altLang="ja-JP" sz="700" b="0" i="0" strike="noStrike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香南町</a:t>
          </a:r>
          <a:r>
            <a:rPr lang="en-US" altLang="ja-JP" sz="7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200</a:t>
          </a:r>
        </a:p>
      </xdr:txBody>
    </xdr:sp>
    <xdr:clientData/>
  </xdr:twoCellAnchor>
  <xdr:twoCellAnchor>
    <xdr:from>
      <xdr:col>10</xdr:col>
      <xdr:colOff>447675</xdr:colOff>
      <xdr:row>0</xdr:row>
      <xdr:rowOff>0</xdr:rowOff>
    </xdr:from>
    <xdr:to>
      <xdr:col>10</xdr:col>
      <xdr:colOff>523875</xdr:colOff>
      <xdr:row>0</xdr:row>
      <xdr:rowOff>0</xdr:rowOff>
    </xdr:to>
    <xdr:sp macro="" textlink="">
      <xdr:nvSpPr>
        <xdr:cNvPr id="12535" name="AutoShape 25">
          <a:extLst>
            <a:ext uri="{FF2B5EF4-FFF2-40B4-BE49-F238E27FC236}">
              <a16:creationId xmlns:a16="http://schemas.microsoft.com/office/drawing/2014/main" xmlns="" id="{00000000-0008-0000-0400-0000F7300000}"/>
            </a:ext>
          </a:extLst>
        </xdr:cNvPr>
        <xdr:cNvSpPr>
          <a:spLocks/>
        </xdr:cNvSpPr>
      </xdr:nvSpPr>
      <xdr:spPr bwMode="auto">
        <a:xfrm>
          <a:off x="6219825" y="0"/>
          <a:ext cx="7620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17</xdr:col>
      <xdr:colOff>247650</xdr:colOff>
      <xdr:row>0</xdr:row>
      <xdr:rowOff>0</xdr:rowOff>
    </xdr:from>
    <xdr:to>
      <xdr:col>18</xdr:col>
      <xdr:colOff>476250</xdr:colOff>
      <xdr:row>0</xdr:row>
      <xdr:rowOff>0</xdr:rowOff>
    </xdr:to>
    <xdr:sp macro="" textlink="">
      <xdr:nvSpPr>
        <xdr:cNvPr id="4128" name="Text Box 32">
          <a:extLst>
            <a:ext uri="{FF2B5EF4-FFF2-40B4-BE49-F238E27FC236}">
              <a16:creationId xmlns:a16="http://schemas.microsoft.com/office/drawing/2014/main" xmlns="" id="{00000000-0008-0000-0400-000020100000}"/>
            </a:ext>
          </a:extLst>
        </xdr:cNvPr>
        <xdr:cNvSpPr txBox="1">
          <a:spLocks noChangeArrowheads="1"/>
        </xdr:cNvSpPr>
      </xdr:nvSpPr>
      <xdr:spPr bwMode="auto">
        <a:xfrm>
          <a:off x="9353550" y="0"/>
          <a:ext cx="10858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香川町</a:t>
          </a:r>
          <a:r>
            <a:rPr lang="en-US" altLang="ja-JP" sz="7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150 </a:t>
          </a:r>
          <a:endParaRPr lang="en-US" altLang="ja-JP" sz="700" b="0" i="0" strike="noStrike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香南町･塩江町</a:t>
          </a:r>
          <a:r>
            <a:rPr lang="en-US" altLang="ja-JP" sz="7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100</a:t>
          </a:r>
        </a:p>
      </xdr:txBody>
    </xdr:sp>
    <xdr:clientData/>
  </xdr:twoCellAnchor>
  <xdr:twoCellAnchor>
    <xdr:from>
      <xdr:col>17</xdr:col>
      <xdr:colOff>123825</xdr:colOff>
      <xdr:row>0</xdr:row>
      <xdr:rowOff>0</xdr:rowOff>
    </xdr:from>
    <xdr:to>
      <xdr:col>17</xdr:col>
      <xdr:colOff>200025</xdr:colOff>
      <xdr:row>0</xdr:row>
      <xdr:rowOff>0</xdr:rowOff>
    </xdr:to>
    <xdr:sp macro="" textlink="">
      <xdr:nvSpPr>
        <xdr:cNvPr id="12537" name="AutoShape 33">
          <a:extLst>
            <a:ext uri="{FF2B5EF4-FFF2-40B4-BE49-F238E27FC236}">
              <a16:creationId xmlns:a16="http://schemas.microsoft.com/office/drawing/2014/main" xmlns="" id="{00000000-0008-0000-0400-0000F9300000}"/>
            </a:ext>
          </a:extLst>
        </xdr:cNvPr>
        <xdr:cNvSpPr>
          <a:spLocks/>
        </xdr:cNvSpPr>
      </xdr:nvSpPr>
      <xdr:spPr bwMode="auto">
        <a:xfrm>
          <a:off x="9229725" y="0"/>
          <a:ext cx="7620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400050</xdr:colOff>
      <xdr:row>0</xdr:row>
      <xdr:rowOff>0</xdr:rowOff>
    </xdr:from>
    <xdr:to>
      <xdr:col>18</xdr:col>
      <xdr:colOff>476250</xdr:colOff>
      <xdr:row>0</xdr:row>
      <xdr:rowOff>0</xdr:rowOff>
    </xdr:to>
    <xdr:sp macro="" textlink="">
      <xdr:nvSpPr>
        <xdr:cNvPr id="12538" name="AutoShape 34">
          <a:extLst>
            <a:ext uri="{FF2B5EF4-FFF2-40B4-BE49-F238E27FC236}">
              <a16:creationId xmlns:a16="http://schemas.microsoft.com/office/drawing/2014/main" xmlns="" id="{00000000-0008-0000-0400-0000FA300000}"/>
            </a:ext>
          </a:extLst>
        </xdr:cNvPr>
        <xdr:cNvSpPr>
          <a:spLocks/>
        </xdr:cNvSpPr>
      </xdr:nvSpPr>
      <xdr:spPr bwMode="auto">
        <a:xfrm>
          <a:off x="10363200" y="0"/>
          <a:ext cx="7620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390525</xdr:colOff>
      <xdr:row>0</xdr:row>
      <xdr:rowOff>0</xdr:rowOff>
    </xdr:from>
    <xdr:to>
      <xdr:col>22</xdr:col>
      <xdr:colOff>390525</xdr:colOff>
      <xdr:row>0</xdr:row>
      <xdr:rowOff>0</xdr:rowOff>
    </xdr:to>
    <xdr:sp macro="" textlink="">
      <xdr:nvSpPr>
        <xdr:cNvPr id="4131" name="Text Box 35">
          <a:extLst>
            <a:ext uri="{FF2B5EF4-FFF2-40B4-BE49-F238E27FC236}">
              <a16:creationId xmlns:a16="http://schemas.microsoft.com/office/drawing/2014/main" xmlns="" id="{00000000-0008-0000-0400-000023100000}"/>
            </a:ext>
          </a:extLst>
        </xdr:cNvPr>
        <xdr:cNvSpPr txBox="1">
          <a:spLocks noChangeArrowheads="1"/>
        </xdr:cNvSpPr>
      </xdr:nvSpPr>
      <xdr:spPr bwMode="auto">
        <a:xfrm>
          <a:off x="11591925" y="0"/>
          <a:ext cx="8572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香川町 </a:t>
          </a:r>
          <a:r>
            <a:rPr lang="en-US" altLang="ja-JP" sz="7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100 </a:t>
          </a:r>
          <a:endParaRPr lang="en-US" altLang="ja-JP" sz="700" b="0" i="0" strike="noStrike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香南町  </a:t>
          </a:r>
          <a:r>
            <a:rPr lang="en-US" altLang="ja-JP" sz="7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50</a:t>
          </a:r>
        </a:p>
      </xdr:txBody>
    </xdr:sp>
    <xdr:clientData/>
  </xdr:twoCellAnchor>
  <xdr:twoCellAnchor>
    <xdr:from>
      <xdr:col>21</xdr:col>
      <xdr:colOff>219075</xdr:colOff>
      <xdr:row>0</xdr:row>
      <xdr:rowOff>0</xdr:rowOff>
    </xdr:from>
    <xdr:to>
      <xdr:col>21</xdr:col>
      <xdr:colOff>295275</xdr:colOff>
      <xdr:row>0</xdr:row>
      <xdr:rowOff>0</xdr:rowOff>
    </xdr:to>
    <xdr:sp macro="" textlink="">
      <xdr:nvSpPr>
        <xdr:cNvPr id="12540" name="AutoShape 36">
          <a:extLst>
            <a:ext uri="{FF2B5EF4-FFF2-40B4-BE49-F238E27FC236}">
              <a16:creationId xmlns:a16="http://schemas.microsoft.com/office/drawing/2014/main" xmlns="" id="{00000000-0008-0000-0400-0000FC300000}"/>
            </a:ext>
          </a:extLst>
        </xdr:cNvPr>
        <xdr:cNvSpPr>
          <a:spLocks/>
        </xdr:cNvSpPr>
      </xdr:nvSpPr>
      <xdr:spPr bwMode="auto">
        <a:xfrm>
          <a:off x="11420475" y="0"/>
          <a:ext cx="7620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0</xdr:row>
      <xdr:rowOff>0</xdr:rowOff>
    </xdr:from>
    <xdr:to>
      <xdr:col>10</xdr:col>
      <xdr:colOff>200025</xdr:colOff>
      <xdr:row>0</xdr:row>
      <xdr:rowOff>0</xdr:rowOff>
    </xdr:to>
    <xdr:sp macro="" textlink="">
      <xdr:nvSpPr>
        <xdr:cNvPr id="4136" name="Text Box 40">
          <a:extLst>
            <a:ext uri="{FF2B5EF4-FFF2-40B4-BE49-F238E27FC236}">
              <a16:creationId xmlns:a16="http://schemas.microsoft.com/office/drawing/2014/main" xmlns="" id="{00000000-0008-0000-0400-000028100000}"/>
            </a:ext>
          </a:extLst>
        </xdr:cNvPr>
        <xdr:cNvSpPr txBox="1">
          <a:spLocks noChangeArrowheads="1"/>
        </xdr:cNvSpPr>
      </xdr:nvSpPr>
      <xdr:spPr bwMode="auto">
        <a:xfrm>
          <a:off x="5800725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  <xdr:twoCellAnchor>
    <xdr:from>
      <xdr:col>0</xdr:col>
      <xdr:colOff>19050</xdr:colOff>
      <xdr:row>0</xdr:row>
      <xdr:rowOff>0</xdr:rowOff>
    </xdr:from>
    <xdr:to>
      <xdr:col>0</xdr:col>
      <xdr:colOff>628650</xdr:colOff>
      <xdr:row>0</xdr:row>
      <xdr:rowOff>0</xdr:rowOff>
    </xdr:to>
    <xdr:sp macro="" textlink="">
      <xdr:nvSpPr>
        <xdr:cNvPr id="12543" name="テキスト 1">
          <a:extLst>
            <a:ext uri="{FF2B5EF4-FFF2-40B4-BE49-F238E27FC236}">
              <a16:creationId xmlns:a16="http://schemas.microsoft.com/office/drawing/2014/main" xmlns="" id="{00000000-0008-0000-0400-0000FF300000}"/>
            </a:ext>
          </a:extLst>
        </xdr:cNvPr>
        <xdr:cNvSpPr txBox="1">
          <a:spLocks noChangeArrowheads="1"/>
        </xdr:cNvSpPr>
      </xdr:nvSpPr>
      <xdr:spPr bwMode="auto">
        <a:xfrm>
          <a:off x="19050" y="0"/>
          <a:ext cx="60960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19050</xdr:colOff>
      <xdr:row>0</xdr:row>
      <xdr:rowOff>0</xdr:rowOff>
    </xdr:from>
    <xdr:to>
      <xdr:col>0</xdr:col>
      <xdr:colOff>628650</xdr:colOff>
      <xdr:row>0</xdr:row>
      <xdr:rowOff>0</xdr:rowOff>
    </xdr:to>
    <xdr:sp macro="" textlink="">
      <xdr:nvSpPr>
        <xdr:cNvPr id="12544" name="テキスト 1">
          <a:extLst>
            <a:ext uri="{FF2B5EF4-FFF2-40B4-BE49-F238E27FC236}">
              <a16:creationId xmlns:a16="http://schemas.microsoft.com/office/drawing/2014/main" xmlns="" id="{00000000-0008-0000-0400-000000310000}"/>
            </a:ext>
          </a:extLst>
        </xdr:cNvPr>
        <xdr:cNvSpPr txBox="1">
          <a:spLocks noChangeArrowheads="1"/>
        </xdr:cNvSpPr>
      </xdr:nvSpPr>
      <xdr:spPr bwMode="auto">
        <a:xfrm>
          <a:off x="19050" y="0"/>
          <a:ext cx="60960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19050</xdr:colOff>
      <xdr:row>0</xdr:row>
      <xdr:rowOff>0</xdr:rowOff>
    </xdr:from>
    <xdr:to>
      <xdr:col>0</xdr:col>
      <xdr:colOff>628650</xdr:colOff>
      <xdr:row>0</xdr:row>
      <xdr:rowOff>0</xdr:rowOff>
    </xdr:to>
    <xdr:sp macro="" textlink="">
      <xdr:nvSpPr>
        <xdr:cNvPr id="12546" name="テキスト 1">
          <a:extLst>
            <a:ext uri="{FF2B5EF4-FFF2-40B4-BE49-F238E27FC236}">
              <a16:creationId xmlns:a16="http://schemas.microsoft.com/office/drawing/2014/main" xmlns="" id="{00000000-0008-0000-0400-000002310000}"/>
            </a:ext>
          </a:extLst>
        </xdr:cNvPr>
        <xdr:cNvSpPr txBox="1">
          <a:spLocks noChangeArrowheads="1"/>
        </xdr:cNvSpPr>
      </xdr:nvSpPr>
      <xdr:spPr bwMode="auto">
        <a:xfrm>
          <a:off x="19050" y="0"/>
          <a:ext cx="60960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19050</xdr:colOff>
      <xdr:row>0</xdr:row>
      <xdr:rowOff>0</xdr:rowOff>
    </xdr:from>
    <xdr:to>
      <xdr:col>0</xdr:col>
      <xdr:colOff>628650</xdr:colOff>
      <xdr:row>0</xdr:row>
      <xdr:rowOff>0</xdr:rowOff>
    </xdr:to>
    <xdr:sp macro="" textlink="">
      <xdr:nvSpPr>
        <xdr:cNvPr id="12547" name="テキスト 1">
          <a:extLst>
            <a:ext uri="{FF2B5EF4-FFF2-40B4-BE49-F238E27FC236}">
              <a16:creationId xmlns:a16="http://schemas.microsoft.com/office/drawing/2014/main" xmlns="" id="{00000000-0008-0000-0400-000003310000}"/>
            </a:ext>
          </a:extLst>
        </xdr:cNvPr>
        <xdr:cNvSpPr txBox="1">
          <a:spLocks noChangeArrowheads="1"/>
        </xdr:cNvSpPr>
      </xdr:nvSpPr>
      <xdr:spPr bwMode="auto">
        <a:xfrm>
          <a:off x="19050" y="0"/>
          <a:ext cx="60960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</xdr:sp>
    <xdr:clientData/>
  </xdr:twoCellAnchor>
  <xdr:twoCellAnchor>
    <xdr:from>
      <xdr:col>16</xdr:col>
      <xdr:colOff>247650</xdr:colOff>
      <xdr:row>3</xdr:row>
      <xdr:rowOff>19050</xdr:rowOff>
    </xdr:from>
    <xdr:to>
      <xdr:col>16</xdr:col>
      <xdr:colOff>504825</xdr:colOff>
      <xdr:row>4</xdr:row>
      <xdr:rowOff>9525</xdr:rowOff>
    </xdr:to>
    <xdr:sp macro="" textlink="">
      <xdr:nvSpPr>
        <xdr:cNvPr id="4146" name="Text Box 50">
          <a:extLst>
            <a:ext uri="{FF2B5EF4-FFF2-40B4-BE49-F238E27FC236}">
              <a16:creationId xmlns:a16="http://schemas.microsoft.com/office/drawing/2014/main" xmlns="" id="{00000000-0008-0000-0400-000032100000}"/>
            </a:ext>
          </a:extLst>
        </xdr:cNvPr>
        <xdr:cNvSpPr txBox="1">
          <a:spLocks noChangeArrowheads="1"/>
        </xdr:cNvSpPr>
      </xdr:nvSpPr>
      <xdr:spPr bwMode="auto">
        <a:xfrm>
          <a:off x="11210925" y="657225"/>
          <a:ext cx="257175" cy="2190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>
    <xdr:from>
      <xdr:col>18</xdr:col>
      <xdr:colOff>295275</xdr:colOff>
      <xdr:row>3</xdr:row>
      <xdr:rowOff>85725</xdr:rowOff>
    </xdr:from>
    <xdr:to>
      <xdr:col>18</xdr:col>
      <xdr:colOff>552450</xdr:colOff>
      <xdr:row>4</xdr:row>
      <xdr:rowOff>76200</xdr:rowOff>
    </xdr:to>
    <xdr:sp macro="" textlink="">
      <xdr:nvSpPr>
        <xdr:cNvPr id="4147" name="Text Box 51">
          <a:extLst>
            <a:ext uri="{FF2B5EF4-FFF2-40B4-BE49-F238E27FC236}">
              <a16:creationId xmlns:a16="http://schemas.microsoft.com/office/drawing/2014/main" xmlns="" id="{00000000-0008-0000-0400-000033100000}"/>
            </a:ext>
          </a:extLst>
        </xdr:cNvPr>
        <xdr:cNvSpPr txBox="1">
          <a:spLocks noChangeArrowheads="1"/>
        </xdr:cNvSpPr>
      </xdr:nvSpPr>
      <xdr:spPr bwMode="auto">
        <a:xfrm>
          <a:off x="10258425" y="723900"/>
          <a:ext cx="257175" cy="2190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 editAs="oneCell">
    <xdr:from>
      <xdr:col>21</xdr:col>
      <xdr:colOff>328618</xdr:colOff>
      <xdr:row>55</xdr:row>
      <xdr:rowOff>40481</xdr:rowOff>
    </xdr:from>
    <xdr:to>
      <xdr:col>22</xdr:col>
      <xdr:colOff>442918</xdr:colOff>
      <xdr:row>55</xdr:row>
      <xdr:rowOff>273843</xdr:rowOff>
    </xdr:to>
    <xdr:pic>
      <xdr:nvPicPr>
        <xdr:cNvPr id="12551" name="Picture 52" descr="C:\ハード\My Pictures\西広ロゴ\名称未設定-6.JPG">
          <a:extLst>
            <a:ext uri="{FF2B5EF4-FFF2-40B4-BE49-F238E27FC236}">
              <a16:creationId xmlns:a16="http://schemas.microsoft.com/office/drawing/2014/main" xmlns="" id="{00000000-0008-0000-0400-0000073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532399" y="9113044"/>
          <a:ext cx="971550" cy="2333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295275</xdr:colOff>
      <xdr:row>0</xdr:row>
      <xdr:rowOff>0</xdr:rowOff>
    </xdr:from>
    <xdr:to>
      <xdr:col>18</xdr:col>
      <xdr:colOff>533400</xdr:colOff>
      <xdr:row>0</xdr:row>
      <xdr:rowOff>0</xdr:rowOff>
    </xdr:to>
    <xdr:sp macro="" textlink="">
      <xdr:nvSpPr>
        <xdr:cNvPr id="3084" name="Text Box 12">
          <a:extLst>
            <a:ext uri="{FF2B5EF4-FFF2-40B4-BE49-F238E27FC236}">
              <a16:creationId xmlns:a16="http://schemas.microsoft.com/office/drawing/2014/main" xmlns="" id="{00000000-0008-0000-0500-00000C0C0000}"/>
            </a:ext>
          </a:extLst>
        </xdr:cNvPr>
        <xdr:cNvSpPr txBox="1">
          <a:spLocks noChangeArrowheads="1"/>
        </xdr:cNvSpPr>
      </xdr:nvSpPr>
      <xdr:spPr bwMode="auto">
        <a:xfrm>
          <a:off x="10258425" y="0"/>
          <a:ext cx="2381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>
    <xdr:from>
      <xdr:col>21</xdr:col>
      <xdr:colOff>295275</xdr:colOff>
      <xdr:row>0</xdr:row>
      <xdr:rowOff>0</xdr:rowOff>
    </xdr:from>
    <xdr:to>
      <xdr:col>21</xdr:col>
      <xdr:colOff>533400</xdr:colOff>
      <xdr:row>0</xdr:row>
      <xdr:rowOff>0</xdr:rowOff>
    </xdr:to>
    <xdr:sp macro="" textlink="">
      <xdr:nvSpPr>
        <xdr:cNvPr id="3085" name="Text Box 13">
          <a:extLst>
            <a:ext uri="{FF2B5EF4-FFF2-40B4-BE49-F238E27FC236}">
              <a16:creationId xmlns:a16="http://schemas.microsoft.com/office/drawing/2014/main" xmlns="" id="{00000000-0008-0000-0500-00000D0C0000}"/>
            </a:ext>
          </a:extLst>
        </xdr:cNvPr>
        <xdr:cNvSpPr txBox="1">
          <a:spLocks noChangeArrowheads="1"/>
        </xdr:cNvSpPr>
      </xdr:nvSpPr>
      <xdr:spPr bwMode="auto">
        <a:xfrm>
          <a:off x="11496675" y="0"/>
          <a:ext cx="2381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>
    <xdr:from>
      <xdr:col>29</xdr:col>
      <xdr:colOff>95250</xdr:colOff>
      <xdr:row>0</xdr:row>
      <xdr:rowOff>0</xdr:rowOff>
    </xdr:from>
    <xdr:to>
      <xdr:col>30</xdr:col>
      <xdr:colOff>352425</xdr:colOff>
      <xdr:row>0</xdr:row>
      <xdr:rowOff>0</xdr:rowOff>
    </xdr:to>
    <xdr:sp macro="" textlink="">
      <xdr:nvSpPr>
        <xdr:cNvPr id="13562" name="Oval 15">
          <a:extLst>
            <a:ext uri="{FF2B5EF4-FFF2-40B4-BE49-F238E27FC236}">
              <a16:creationId xmlns:a16="http://schemas.microsoft.com/office/drawing/2014/main" xmlns="" id="{00000000-0008-0000-0500-0000FA340000}"/>
            </a:ext>
          </a:extLst>
        </xdr:cNvPr>
        <xdr:cNvSpPr>
          <a:spLocks noChangeArrowheads="1"/>
        </xdr:cNvSpPr>
      </xdr:nvSpPr>
      <xdr:spPr bwMode="auto">
        <a:xfrm>
          <a:off x="14420850" y="0"/>
          <a:ext cx="904875" cy="0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171450</xdr:colOff>
      <xdr:row>0</xdr:row>
      <xdr:rowOff>0</xdr:rowOff>
    </xdr:from>
    <xdr:to>
      <xdr:col>30</xdr:col>
      <xdr:colOff>47625</xdr:colOff>
      <xdr:row>0</xdr:row>
      <xdr:rowOff>0</xdr:rowOff>
    </xdr:to>
    <xdr:sp macro="" textlink="">
      <xdr:nvSpPr>
        <xdr:cNvPr id="3088" name="Text Box 16">
          <a:extLst>
            <a:ext uri="{FF2B5EF4-FFF2-40B4-BE49-F238E27FC236}">
              <a16:creationId xmlns:a16="http://schemas.microsoft.com/office/drawing/2014/main" xmlns="" id="{00000000-0008-0000-0500-0000100C0000}"/>
            </a:ext>
          </a:extLst>
        </xdr:cNvPr>
        <xdr:cNvSpPr txBox="1">
          <a:spLocks noChangeArrowheads="1"/>
        </xdr:cNvSpPr>
      </xdr:nvSpPr>
      <xdr:spPr bwMode="auto">
        <a:xfrm>
          <a:off x="14497050" y="0"/>
          <a:ext cx="523875" cy="0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vert="wordArtVertRtl" wrap="square" lIns="36576" tIns="0" rIns="0" bIns="0" anchor="b" upright="1"/>
        <a:lstStyle/>
        <a:p>
          <a:pPr algn="l" rtl="0">
            <a:defRPr sz="1000"/>
          </a:pPr>
          <a:r>
            <a:rPr lang="ja-JP" altLang="en-US" sz="1500" b="1" i="0" strike="noStrike">
              <a:solidFill>
                <a:srgbClr val="FFFFFF"/>
              </a:solidFill>
              <a:latin typeface="ＭＳ Ｐゴシック"/>
              <a:ea typeface="ＭＳ Ｐゴシック"/>
            </a:rPr>
            <a:t>香川２</a:t>
          </a:r>
        </a:p>
      </xdr:txBody>
    </xdr:sp>
    <xdr:clientData/>
  </xdr:twoCellAnchor>
  <xdr:twoCellAnchor>
    <xdr:from>
      <xdr:col>21</xdr:col>
      <xdr:colOff>304800</xdr:colOff>
      <xdr:row>0</xdr:row>
      <xdr:rowOff>0</xdr:rowOff>
    </xdr:from>
    <xdr:to>
      <xdr:col>21</xdr:col>
      <xdr:colOff>561975</xdr:colOff>
      <xdr:row>0</xdr:row>
      <xdr:rowOff>0</xdr:rowOff>
    </xdr:to>
    <xdr:sp macro="" textlink="">
      <xdr:nvSpPr>
        <xdr:cNvPr id="3109" name="Text Box 37">
          <a:extLst>
            <a:ext uri="{FF2B5EF4-FFF2-40B4-BE49-F238E27FC236}">
              <a16:creationId xmlns:a16="http://schemas.microsoft.com/office/drawing/2014/main" xmlns="" id="{00000000-0008-0000-0500-0000250C0000}"/>
            </a:ext>
          </a:extLst>
        </xdr:cNvPr>
        <xdr:cNvSpPr txBox="1">
          <a:spLocks noChangeArrowheads="1"/>
        </xdr:cNvSpPr>
      </xdr:nvSpPr>
      <xdr:spPr bwMode="auto">
        <a:xfrm>
          <a:off x="11506200" y="0"/>
          <a:ext cx="257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>
    <xdr:from>
      <xdr:col>16</xdr:col>
      <xdr:colOff>314325</xdr:colOff>
      <xdr:row>3</xdr:row>
      <xdr:rowOff>47625</xdr:rowOff>
    </xdr:from>
    <xdr:to>
      <xdr:col>16</xdr:col>
      <xdr:colOff>571500</xdr:colOff>
      <xdr:row>4</xdr:row>
      <xdr:rowOff>38100</xdr:rowOff>
    </xdr:to>
    <xdr:sp macro="" textlink="">
      <xdr:nvSpPr>
        <xdr:cNvPr id="3125" name="Text Box 53">
          <a:extLst>
            <a:ext uri="{FF2B5EF4-FFF2-40B4-BE49-F238E27FC236}">
              <a16:creationId xmlns:a16="http://schemas.microsoft.com/office/drawing/2014/main" xmlns="" id="{00000000-0008-0000-0500-0000350C0000}"/>
            </a:ext>
          </a:extLst>
        </xdr:cNvPr>
        <xdr:cNvSpPr txBox="1">
          <a:spLocks noChangeArrowheads="1"/>
        </xdr:cNvSpPr>
      </xdr:nvSpPr>
      <xdr:spPr bwMode="auto">
        <a:xfrm>
          <a:off x="11277600" y="685800"/>
          <a:ext cx="257175" cy="2190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>
    <xdr:from>
      <xdr:col>18</xdr:col>
      <xdr:colOff>295275</xdr:colOff>
      <xdr:row>3</xdr:row>
      <xdr:rowOff>85725</xdr:rowOff>
    </xdr:from>
    <xdr:to>
      <xdr:col>18</xdr:col>
      <xdr:colOff>552450</xdr:colOff>
      <xdr:row>4</xdr:row>
      <xdr:rowOff>76200</xdr:rowOff>
    </xdr:to>
    <xdr:sp macro="" textlink="">
      <xdr:nvSpPr>
        <xdr:cNvPr id="3126" name="Text Box 54">
          <a:extLst>
            <a:ext uri="{FF2B5EF4-FFF2-40B4-BE49-F238E27FC236}">
              <a16:creationId xmlns:a16="http://schemas.microsoft.com/office/drawing/2014/main" xmlns="" id="{00000000-0008-0000-0500-0000360C0000}"/>
            </a:ext>
          </a:extLst>
        </xdr:cNvPr>
        <xdr:cNvSpPr txBox="1">
          <a:spLocks noChangeArrowheads="1"/>
        </xdr:cNvSpPr>
      </xdr:nvSpPr>
      <xdr:spPr bwMode="auto">
        <a:xfrm>
          <a:off x="10258425" y="723900"/>
          <a:ext cx="257175" cy="2190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>
    <xdr:from>
      <xdr:col>6</xdr:col>
      <xdr:colOff>57150</xdr:colOff>
      <xdr:row>22</xdr:row>
      <xdr:rowOff>19050</xdr:rowOff>
    </xdr:from>
    <xdr:to>
      <xdr:col>6</xdr:col>
      <xdr:colOff>209550</xdr:colOff>
      <xdr:row>23</xdr:row>
      <xdr:rowOff>0</xdr:rowOff>
    </xdr:to>
    <xdr:sp macro="" textlink="">
      <xdr:nvSpPr>
        <xdr:cNvPr id="3153" name="Text Box 81">
          <a:extLst>
            <a:ext uri="{FF2B5EF4-FFF2-40B4-BE49-F238E27FC236}">
              <a16:creationId xmlns:a16="http://schemas.microsoft.com/office/drawing/2014/main" xmlns="" id="{00000000-0008-0000-0500-0000510C0000}"/>
            </a:ext>
          </a:extLst>
        </xdr:cNvPr>
        <xdr:cNvSpPr txBox="1">
          <a:spLocks noChangeArrowheads="1"/>
        </xdr:cNvSpPr>
      </xdr:nvSpPr>
      <xdr:spPr bwMode="auto">
        <a:xfrm>
          <a:off x="3733800" y="3848100"/>
          <a:ext cx="152400" cy="152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  <xdr:twoCellAnchor editAs="oneCell">
    <xdr:from>
      <xdr:col>21</xdr:col>
      <xdr:colOff>350048</xdr:colOff>
      <xdr:row>55</xdr:row>
      <xdr:rowOff>33338</xdr:rowOff>
    </xdr:from>
    <xdr:to>
      <xdr:col>22</xdr:col>
      <xdr:colOff>454823</xdr:colOff>
      <xdr:row>55</xdr:row>
      <xdr:rowOff>257175</xdr:rowOff>
    </xdr:to>
    <xdr:pic>
      <xdr:nvPicPr>
        <xdr:cNvPr id="13594" name="Picture 92" descr="C:\ハード\My Pictures\西広ロゴ\名称未設定-6.JPG">
          <a:extLst>
            <a:ext uri="{FF2B5EF4-FFF2-40B4-BE49-F238E27FC236}">
              <a16:creationId xmlns:a16="http://schemas.microsoft.com/office/drawing/2014/main" xmlns="" id="{00000000-0008-0000-0500-00001A3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553829" y="9153526"/>
          <a:ext cx="962025" cy="2238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285750</xdr:colOff>
      <xdr:row>3</xdr:row>
      <xdr:rowOff>66675</xdr:rowOff>
    </xdr:from>
    <xdr:to>
      <xdr:col>16</xdr:col>
      <xdr:colOff>542925</xdr:colOff>
      <xdr:row>4</xdr:row>
      <xdr:rowOff>57150</xdr:rowOff>
    </xdr:to>
    <xdr:sp macro="" textlink="">
      <xdr:nvSpPr>
        <xdr:cNvPr id="22531" name="Text Box 3">
          <a:extLst>
            <a:ext uri="{FF2B5EF4-FFF2-40B4-BE49-F238E27FC236}">
              <a16:creationId xmlns:a16="http://schemas.microsoft.com/office/drawing/2014/main" xmlns="" id="{00000000-0008-0000-0600-000003580000}"/>
            </a:ext>
          </a:extLst>
        </xdr:cNvPr>
        <xdr:cNvSpPr txBox="1">
          <a:spLocks noChangeArrowheads="1"/>
        </xdr:cNvSpPr>
      </xdr:nvSpPr>
      <xdr:spPr bwMode="auto">
        <a:xfrm>
          <a:off x="11249025" y="704850"/>
          <a:ext cx="257175" cy="2190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>
    <xdr:from>
      <xdr:col>18</xdr:col>
      <xdr:colOff>295275</xdr:colOff>
      <xdr:row>3</xdr:row>
      <xdr:rowOff>85725</xdr:rowOff>
    </xdr:from>
    <xdr:to>
      <xdr:col>18</xdr:col>
      <xdr:colOff>552450</xdr:colOff>
      <xdr:row>4</xdr:row>
      <xdr:rowOff>76200</xdr:rowOff>
    </xdr:to>
    <xdr:sp macro="" textlink="">
      <xdr:nvSpPr>
        <xdr:cNvPr id="22532" name="Text Box 4">
          <a:extLst>
            <a:ext uri="{FF2B5EF4-FFF2-40B4-BE49-F238E27FC236}">
              <a16:creationId xmlns:a16="http://schemas.microsoft.com/office/drawing/2014/main" xmlns="" id="{00000000-0008-0000-0600-000004580000}"/>
            </a:ext>
          </a:extLst>
        </xdr:cNvPr>
        <xdr:cNvSpPr txBox="1">
          <a:spLocks noChangeArrowheads="1"/>
        </xdr:cNvSpPr>
      </xdr:nvSpPr>
      <xdr:spPr bwMode="auto">
        <a:xfrm>
          <a:off x="10258425" y="723900"/>
          <a:ext cx="257175" cy="2190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 editAs="oneCell">
    <xdr:from>
      <xdr:col>21</xdr:col>
      <xdr:colOff>352429</xdr:colOff>
      <xdr:row>52</xdr:row>
      <xdr:rowOff>52387</xdr:rowOff>
    </xdr:from>
    <xdr:to>
      <xdr:col>22</xdr:col>
      <xdr:colOff>457204</xdr:colOff>
      <xdr:row>52</xdr:row>
      <xdr:rowOff>276225</xdr:rowOff>
    </xdr:to>
    <xdr:pic>
      <xdr:nvPicPr>
        <xdr:cNvPr id="14480" name="Picture 5" descr="C:\ハード\My Pictures\西広ロゴ\名称未設定-6.JPG">
          <a:extLst>
            <a:ext uri="{FF2B5EF4-FFF2-40B4-BE49-F238E27FC236}">
              <a16:creationId xmlns:a16="http://schemas.microsoft.com/office/drawing/2014/main" xmlns="" id="{00000000-0008-0000-0600-000090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556210" y="8863012"/>
          <a:ext cx="962025" cy="2238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342900</xdr:colOff>
      <xdr:row>3</xdr:row>
      <xdr:rowOff>44903</xdr:rowOff>
    </xdr:from>
    <xdr:to>
      <xdr:col>16</xdr:col>
      <xdr:colOff>600075</xdr:colOff>
      <xdr:row>4</xdr:row>
      <xdr:rowOff>35378</xdr:rowOff>
    </xdr:to>
    <xdr:sp macro="" textlink="">
      <xdr:nvSpPr>
        <xdr:cNvPr id="23555" name="Text Box 3">
          <a:extLst>
            <a:ext uri="{FF2B5EF4-FFF2-40B4-BE49-F238E27FC236}">
              <a16:creationId xmlns:a16="http://schemas.microsoft.com/office/drawing/2014/main" xmlns="" id="{00000000-0008-0000-0700-0000035C0000}"/>
            </a:ext>
          </a:extLst>
        </xdr:cNvPr>
        <xdr:cNvSpPr txBox="1">
          <a:spLocks noChangeArrowheads="1"/>
        </xdr:cNvSpPr>
      </xdr:nvSpPr>
      <xdr:spPr bwMode="auto">
        <a:xfrm>
          <a:off x="11378293" y="684439"/>
          <a:ext cx="257175" cy="221796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>
    <xdr:from>
      <xdr:col>18</xdr:col>
      <xdr:colOff>295275</xdr:colOff>
      <xdr:row>3</xdr:row>
      <xdr:rowOff>85725</xdr:rowOff>
    </xdr:from>
    <xdr:to>
      <xdr:col>18</xdr:col>
      <xdr:colOff>552450</xdr:colOff>
      <xdr:row>4</xdr:row>
      <xdr:rowOff>76200</xdr:rowOff>
    </xdr:to>
    <xdr:sp macro="" textlink="">
      <xdr:nvSpPr>
        <xdr:cNvPr id="23556" name="Text Box 4">
          <a:extLst>
            <a:ext uri="{FF2B5EF4-FFF2-40B4-BE49-F238E27FC236}">
              <a16:creationId xmlns:a16="http://schemas.microsoft.com/office/drawing/2014/main" xmlns="" id="{00000000-0008-0000-0700-0000045C0000}"/>
            </a:ext>
          </a:extLst>
        </xdr:cNvPr>
        <xdr:cNvSpPr txBox="1">
          <a:spLocks noChangeArrowheads="1"/>
        </xdr:cNvSpPr>
      </xdr:nvSpPr>
      <xdr:spPr bwMode="auto">
        <a:xfrm>
          <a:off x="10258425" y="723900"/>
          <a:ext cx="257175" cy="2190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 editAs="oneCell">
    <xdr:from>
      <xdr:col>21</xdr:col>
      <xdr:colOff>352429</xdr:colOff>
      <xdr:row>52</xdr:row>
      <xdr:rowOff>40481</xdr:rowOff>
    </xdr:from>
    <xdr:to>
      <xdr:col>22</xdr:col>
      <xdr:colOff>457204</xdr:colOff>
      <xdr:row>52</xdr:row>
      <xdr:rowOff>264319</xdr:rowOff>
    </xdr:to>
    <xdr:pic>
      <xdr:nvPicPr>
        <xdr:cNvPr id="15499" name="Picture 5" descr="C:\ハード\My Pictures\西広ロゴ\名称未設定-6.JPG">
          <a:extLst>
            <a:ext uri="{FF2B5EF4-FFF2-40B4-BE49-F238E27FC236}">
              <a16:creationId xmlns:a16="http://schemas.microsoft.com/office/drawing/2014/main" xmlns="" id="{00000000-0008-0000-0700-00008B3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556210" y="8851106"/>
          <a:ext cx="962025" cy="2238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33"/>
  <sheetViews>
    <sheetView showGridLines="0" showZeros="0" tabSelected="1" zoomScaleNormal="100" workbookViewId="0">
      <pane ySplit="7" topLeftCell="A8" activePane="bottomLeft" state="frozen"/>
      <selection activeCell="AD17" sqref="AD17:AG17"/>
      <selection pane="bottomLeft" activeCell="A3" sqref="A3:C3"/>
    </sheetView>
  </sheetViews>
  <sheetFormatPr defaultRowHeight="13.5"/>
  <cols>
    <col min="1" max="1" width="11.375" style="54" customWidth="1"/>
    <col min="2" max="17" width="8" style="54" customWidth="1"/>
    <col min="18" max="16384" width="9" style="54"/>
  </cols>
  <sheetData>
    <row r="1" spans="1:17" ht="30" customHeight="1">
      <c r="A1" s="55" t="s">
        <v>37</v>
      </c>
    </row>
    <row r="2" spans="1:17" ht="22.5" customHeight="1">
      <c r="A2" s="259" t="s">
        <v>38</v>
      </c>
      <c r="B2" s="247"/>
      <c r="C2" s="247"/>
      <c r="D2" s="248"/>
      <c r="E2" s="246" t="s">
        <v>39</v>
      </c>
      <c r="F2" s="247"/>
      <c r="G2" s="247"/>
      <c r="H2" s="248"/>
      <c r="I2" s="246" t="s">
        <v>40</v>
      </c>
      <c r="J2" s="248"/>
      <c r="K2" s="246" t="s">
        <v>41</v>
      </c>
      <c r="L2" s="247"/>
      <c r="M2" s="248"/>
      <c r="N2" s="246" t="s">
        <v>42</v>
      </c>
      <c r="O2" s="247"/>
      <c r="P2" s="248"/>
      <c r="Q2" s="56" t="s">
        <v>43</v>
      </c>
    </row>
    <row r="3" spans="1:17" ht="36" customHeight="1">
      <c r="A3" s="263">
        <f>高知1!A2</f>
        <v>0</v>
      </c>
      <c r="B3" s="264"/>
      <c r="C3" s="264"/>
      <c r="D3" s="157" t="s">
        <v>111</v>
      </c>
      <c r="E3" s="249">
        <f>高知1!H2</f>
        <v>0</v>
      </c>
      <c r="F3" s="250"/>
      <c r="G3" s="250"/>
      <c r="H3" s="251"/>
      <c r="I3" s="252">
        <f>高知1!N2</f>
        <v>0</v>
      </c>
      <c r="J3" s="253"/>
      <c r="K3" s="254">
        <f>Q32</f>
        <v>0</v>
      </c>
      <c r="L3" s="255"/>
      <c r="M3" s="57" t="s">
        <v>44</v>
      </c>
      <c r="N3" s="256">
        <f>高知1!T2</f>
        <v>0</v>
      </c>
      <c r="O3" s="257"/>
      <c r="P3" s="258"/>
      <c r="Q3" s="58">
        <f>N3</f>
        <v>0</v>
      </c>
    </row>
    <row r="4" spans="1:17" ht="19.5" customHeight="1"/>
    <row r="5" spans="1:17" ht="19.5" customHeight="1">
      <c r="A5" s="260" t="s">
        <v>18</v>
      </c>
      <c r="B5" s="59" t="s">
        <v>45</v>
      </c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1"/>
      <c r="O5" s="62"/>
      <c r="P5" s="244" t="s">
        <v>46</v>
      </c>
      <c r="Q5" s="244"/>
    </row>
    <row r="6" spans="1:17" ht="19.5" customHeight="1">
      <c r="A6" s="261"/>
      <c r="B6" s="63" t="s">
        <v>21</v>
      </c>
      <c r="C6" s="64"/>
      <c r="D6" s="65" t="s">
        <v>47</v>
      </c>
      <c r="E6" s="64"/>
      <c r="F6" s="65" t="s">
        <v>48</v>
      </c>
      <c r="G6" s="64"/>
      <c r="H6" s="65" t="s">
        <v>49</v>
      </c>
      <c r="I6" s="64"/>
      <c r="J6" s="65" t="s">
        <v>50</v>
      </c>
      <c r="K6" s="64"/>
      <c r="L6" s="66"/>
      <c r="M6" s="67"/>
      <c r="N6" s="65" t="s">
        <v>266</v>
      </c>
      <c r="O6" s="68"/>
      <c r="P6" s="245"/>
      <c r="Q6" s="245"/>
    </row>
    <row r="7" spans="1:17" ht="19.5" customHeight="1">
      <c r="A7" s="262"/>
      <c r="B7" s="69" t="s">
        <v>51</v>
      </c>
      <c r="C7" s="70" t="s">
        <v>52</v>
      </c>
      <c r="D7" s="69" t="s">
        <v>36</v>
      </c>
      <c r="E7" s="70" t="s">
        <v>11</v>
      </c>
      <c r="F7" s="69" t="s">
        <v>36</v>
      </c>
      <c r="G7" s="70" t="s">
        <v>11</v>
      </c>
      <c r="H7" s="69" t="s">
        <v>36</v>
      </c>
      <c r="I7" s="70" t="s">
        <v>11</v>
      </c>
      <c r="J7" s="69" t="s">
        <v>36</v>
      </c>
      <c r="K7" s="70" t="s">
        <v>11</v>
      </c>
      <c r="L7" s="69" t="s">
        <v>36</v>
      </c>
      <c r="M7" s="70" t="s">
        <v>11</v>
      </c>
      <c r="N7" s="69" t="s">
        <v>36</v>
      </c>
      <c r="O7" s="71" t="s">
        <v>11</v>
      </c>
      <c r="P7" s="72" t="s">
        <v>36</v>
      </c>
      <c r="Q7" s="73" t="s">
        <v>11</v>
      </c>
    </row>
    <row r="8" spans="1:17" ht="34.5" customHeight="1">
      <c r="A8" s="147" t="s">
        <v>53</v>
      </c>
      <c r="B8" s="74">
        <f>高知2!C15</f>
        <v>58120</v>
      </c>
      <c r="C8" s="75">
        <f>高知2!D15</f>
        <v>0</v>
      </c>
      <c r="D8" s="74">
        <f>高知2!G15</f>
        <v>3130</v>
      </c>
      <c r="E8" s="75">
        <f>高知2!H15</f>
        <v>0</v>
      </c>
      <c r="F8" s="74">
        <f>高知2!K15</f>
        <v>3370</v>
      </c>
      <c r="G8" s="75">
        <f>高知2!L15</f>
        <v>0</v>
      </c>
      <c r="H8" s="74">
        <f>高知2!O15</f>
        <v>1610</v>
      </c>
      <c r="I8" s="75">
        <f>高知2!P15</f>
        <v>0</v>
      </c>
      <c r="J8" s="74">
        <f>高知2!S15</f>
        <v>800</v>
      </c>
      <c r="K8" s="75">
        <f>高知2!T15</f>
        <v>0</v>
      </c>
      <c r="L8" s="74"/>
      <c r="M8" s="75"/>
      <c r="N8" s="74">
        <f>高知2!W15</f>
        <v>3270</v>
      </c>
      <c r="O8" s="76">
        <f>高知2!X15</f>
        <v>0</v>
      </c>
      <c r="P8" s="77">
        <f>SUM(B8,D8,F8,H8,J8,L8,N8)</f>
        <v>70300</v>
      </c>
      <c r="Q8" s="75">
        <f>SUM(C8,E8,G8,I8,K8,M8,O8)</f>
        <v>0</v>
      </c>
    </row>
    <row r="9" spans="1:17" ht="34.5" customHeight="1">
      <c r="A9" s="145" t="s">
        <v>63</v>
      </c>
      <c r="B9" s="78">
        <f>高知2!C25</f>
        <v>8690</v>
      </c>
      <c r="C9" s="79">
        <f>高知2!D25</f>
        <v>0</v>
      </c>
      <c r="D9" s="78">
        <f>高知2!G25</f>
        <v>400</v>
      </c>
      <c r="E9" s="79">
        <f>高知2!H25</f>
        <v>0</v>
      </c>
      <c r="F9" s="78">
        <f>高知2!K25</f>
        <v>400</v>
      </c>
      <c r="G9" s="79">
        <f>高知2!L25</f>
        <v>0</v>
      </c>
      <c r="H9" s="78">
        <f>高知2!O25</f>
        <v>110</v>
      </c>
      <c r="I9" s="79">
        <f>高知2!P25</f>
        <v>0</v>
      </c>
      <c r="J9" s="78">
        <f>高知2!S25</f>
        <v>80</v>
      </c>
      <c r="K9" s="79">
        <f>高知2!T25</f>
        <v>0</v>
      </c>
      <c r="L9" s="78"/>
      <c r="M9" s="79"/>
      <c r="N9" s="78">
        <f>高知2!W25</f>
        <v>410</v>
      </c>
      <c r="O9" s="80">
        <f>高知2!X25</f>
        <v>0</v>
      </c>
      <c r="P9" s="81">
        <f t="shared" ref="P9:P26" si="0">SUM(B9,D9,F9,H9,J9,L9,N9)</f>
        <v>10090</v>
      </c>
      <c r="Q9" s="79">
        <f t="shared" ref="Q9:Q25" si="1">SUM(C9,E9,G9,I9,K9,M9,O9)</f>
        <v>0</v>
      </c>
    </row>
    <row r="10" spans="1:17" ht="34.5" customHeight="1">
      <c r="A10" s="145" t="s">
        <v>74</v>
      </c>
      <c r="B10" s="82">
        <f>高知2!C33</f>
        <v>6380</v>
      </c>
      <c r="C10" s="83">
        <f>高知2!D33</f>
        <v>0</v>
      </c>
      <c r="D10" s="82">
        <f>高知2!G33</f>
        <v>150</v>
      </c>
      <c r="E10" s="83">
        <f>高知2!H33</f>
        <v>0</v>
      </c>
      <c r="F10" s="82">
        <f>高知2!K33</f>
        <v>200</v>
      </c>
      <c r="G10" s="83">
        <f>高知2!L33</f>
        <v>0</v>
      </c>
      <c r="H10" s="82">
        <f>高知2!O33</f>
        <v>0</v>
      </c>
      <c r="I10" s="83">
        <f>高知2!P33</f>
        <v>0</v>
      </c>
      <c r="J10" s="82">
        <f>高知2!S28</f>
        <v>0</v>
      </c>
      <c r="K10" s="83">
        <f>高知2!T28</f>
        <v>0</v>
      </c>
      <c r="L10" s="82"/>
      <c r="M10" s="83"/>
      <c r="N10" s="82">
        <f>高知2!W28</f>
        <v>0</v>
      </c>
      <c r="O10" s="84">
        <f>高知2!X28</f>
        <v>0</v>
      </c>
      <c r="P10" s="81">
        <f t="shared" si="0"/>
        <v>6730</v>
      </c>
      <c r="Q10" s="83">
        <f t="shared" si="1"/>
        <v>0</v>
      </c>
    </row>
    <row r="11" spans="1:17" ht="34.5" customHeight="1">
      <c r="A11" s="145" t="s">
        <v>75</v>
      </c>
      <c r="B11" s="78">
        <f>高知2!C42</f>
        <v>5450</v>
      </c>
      <c r="C11" s="79">
        <f>高知2!D42</f>
        <v>0</v>
      </c>
      <c r="D11" s="78">
        <f>高知2!G42</f>
        <v>450</v>
      </c>
      <c r="E11" s="79">
        <f>高知2!H42</f>
        <v>0</v>
      </c>
      <c r="F11" s="78">
        <f>高知2!K37</f>
        <v>100</v>
      </c>
      <c r="G11" s="79">
        <f>高知2!L37</f>
        <v>0</v>
      </c>
      <c r="H11" s="78">
        <f>高知2!O37</f>
        <v>120</v>
      </c>
      <c r="I11" s="79">
        <f>高知2!P37</f>
        <v>0</v>
      </c>
      <c r="J11" s="78">
        <f>高知2!S37</f>
        <v>60</v>
      </c>
      <c r="K11" s="79">
        <f>高知2!T37</f>
        <v>0</v>
      </c>
      <c r="L11" s="78"/>
      <c r="M11" s="79"/>
      <c r="N11" s="78">
        <f>高知2!W37</f>
        <v>150</v>
      </c>
      <c r="O11" s="80">
        <f>高知2!X37</f>
        <v>0</v>
      </c>
      <c r="P11" s="81">
        <f t="shared" si="0"/>
        <v>6330</v>
      </c>
      <c r="Q11" s="79">
        <f t="shared" si="1"/>
        <v>0</v>
      </c>
    </row>
    <row r="12" spans="1:17" ht="34.5" customHeight="1">
      <c r="A12" s="145" t="s">
        <v>54</v>
      </c>
      <c r="B12" s="78">
        <f>高知2!C48</f>
        <v>1530</v>
      </c>
      <c r="C12" s="79">
        <f>高知2!D48</f>
        <v>0</v>
      </c>
      <c r="D12" s="78">
        <f>高知2!G48</f>
        <v>0</v>
      </c>
      <c r="E12" s="79">
        <f>高知2!H48</f>
        <v>0</v>
      </c>
      <c r="F12" s="78">
        <f>高知2!K43</f>
        <v>0</v>
      </c>
      <c r="G12" s="79">
        <f>高知2!L43</f>
        <v>0</v>
      </c>
      <c r="H12" s="78">
        <f>高知2!O43</f>
        <v>0</v>
      </c>
      <c r="I12" s="79">
        <f>高知2!P43</f>
        <v>0</v>
      </c>
      <c r="J12" s="78">
        <f>高知2!S43</f>
        <v>0</v>
      </c>
      <c r="K12" s="79">
        <f>高知2!T43</f>
        <v>0</v>
      </c>
      <c r="L12" s="78"/>
      <c r="M12" s="79"/>
      <c r="N12" s="78">
        <f>高知2!W43</f>
        <v>0</v>
      </c>
      <c r="O12" s="80">
        <f>高知2!X43</f>
        <v>0</v>
      </c>
      <c r="P12" s="81">
        <f t="shared" si="0"/>
        <v>1530</v>
      </c>
      <c r="Q12" s="79">
        <f t="shared" si="1"/>
        <v>0</v>
      </c>
    </row>
    <row r="13" spans="1:17" ht="34.5" customHeight="1">
      <c r="A13" s="145" t="s">
        <v>55</v>
      </c>
      <c r="B13" s="78">
        <f>高知2!C53</f>
        <v>750</v>
      </c>
      <c r="C13" s="79">
        <f>高知2!D53</f>
        <v>0</v>
      </c>
      <c r="D13" s="78"/>
      <c r="E13" s="79"/>
      <c r="F13" s="78">
        <f>高知2!K53</f>
        <v>120</v>
      </c>
      <c r="G13" s="79">
        <f>高知2!L53</f>
        <v>0</v>
      </c>
      <c r="H13" s="78">
        <f>高知2!O48</f>
        <v>0</v>
      </c>
      <c r="I13" s="79">
        <f>高知2!P48</f>
        <v>0</v>
      </c>
      <c r="J13" s="78">
        <f>高知2!S48</f>
        <v>0</v>
      </c>
      <c r="K13" s="79">
        <f>高知2!T48</f>
        <v>0</v>
      </c>
      <c r="L13" s="78"/>
      <c r="M13" s="79"/>
      <c r="N13" s="78">
        <f>高知2!W48</f>
        <v>0</v>
      </c>
      <c r="O13" s="80">
        <f>高知2!X48</f>
        <v>0</v>
      </c>
      <c r="P13" s="81">
        <f>SUM(B13,D13,F13,H13,J13,L13,N13)</f>
        <v>870</v>
      </c>
      <c r="Q13" s="79">
        <f t="shared" si="1"/>
        <v>0</v>
      </c>
    </row>
    <row r="14" spans="1:17" ht="34.5" customHeight="1">
      <c r="A14" s="145" t="s">
        <v>57</v>
      </c>
      <c r="B14" s="78">
        <f>高知3!C15</f>
        <v>2950</v>
      </c>
      <c r="C14" s="79">
        <f>高知3!D15</f>
        <v>0</v>
      </c>
      <c r="D14" s="78">
        <f>高知3!G15</f>
        <v>0</v>
      </c>
      <c r="E14" s="79">
        <f>高知3!H15</f>
        <v>0</v>
      </c>
      <c r="F14" s="78">
        <f>高知3!K15</f>
        <v>100</v>
      </c>
      <c r="G14" s="79">
        <f>高知3!L15</f>
        <v>0</v>
      </c>
      <c r="H14" s="78">
        <f>高知3!O15</f>
        <v>0</v>
      </c>
      <c r="I14" s="79">
        <f>高知3!P15</f>
        <v>0</v>
      </c>
      <c r="J14" s="78">
        <f>高知3!S15</f>
        <v>0</v>
      </c>
      <c r="K14" s="79">
        <f>高知3!T15</f>
        <v>0</v>
      </c>
      <c r="L14" s="78"/>
      <c r="M14" s="79"/>
      <c r="N14" s="78">
        <f>高知3!W15</f>
        <v>0</v>
      </c>
      <c r="O14" s="80">
        <f>高知3!X15</f>
        <v>0</v>
      </c>
      <c r="P14" s="81">
        <f t="shared" si="0"/>
        <v>3050</v>
      </c>
      <c r="Q14" s="79">
        <f t="shared" si="1"/>
        <v>0</v>
      </c>
    </row>
    <row r="15" spans="1:17" ht="34.5" customHeight="1">
      <c r="A15" s="145" t="s">
        <v>56</v>
      </c>
      <c r="B15" s="78">
        <f>高知3!C26</f>
        <v>4360</v>
      </c>
      <c r="C15" s="79">
        <f>高知3!D26</f>
        <v>0</v>
      </c>
      <c r="D15" s="78">
        <f>高知3!G26</f>
        <v>40</v>
      </c>
      <c r="E15" s="79">
        <f>高知3!H26</f>
        <v>0</v>
      </c>
      <c r="F15" s="78">
        <f>高知3!K26</f>
        <v>80</v>
      </c>
      <c r="G15" s="79">
        <f>高知3!L26</f>
        <v>0</v>
      </c>
      <c r="H15" s="78">
        <f>高知3!O18</f>
        <v>0</v>
      </c>
      <c r="I15" s="79">
        <f>高知3!P18</f>
        <v>0</v>
      </c>
      <c r="J15" s="78">
        <f>高知3!S18</f>
        <v>0</v>
      </c>
      <c r="K15" s="79">
        <f>高知3!T18</f>
        <v>0</v>
      </c>
      <c r="L15" s="78"/>
      <c r="M15" s="79"/>
      <c r="N15" s="78">
        <f>高知3!W18</f>
        <v>0</v>
      </c>
      <c r="O15" s="80">
        <f>高知3!X18</f>
        <v>0</v>
      </c>
      <c r="P15" s="81">
        <f t="shared" si="0"/>
        <v>4480</v>
      </c>
      <c r="Q15" s="83">
        <f t="shared" si="1"/>
        <v>0</v>
      </c>
    </row>
    <row r="16" spans="1:17" ht="34.5" customHeight="1">
      <c r="A16" s="145" t="s">
        <v>64</v>
      </c>
      <c r="B16" s="82">
        <f>高知3!C31</f>
        <v>3480</v>
      </c>
      <c r="C16" s="83">
        <f>高知3!D31</f>
        <v>0</v>
      </c>
      <c r="D16" s="82">
        <f>高知3!G31</f>
        <v>0</v>
      </c>
      <c r="E16" s="83">
        <f>高知3!H31</f>
        <v>0</v>
      </c>
      <c r="F16" s="82">
        <f>高知3!K31</f>
        <v>0</v>
      </c>
      <c r="G16" s="83">
        <f>高知3!L31</f>
        <v>0</v>
      </c>
      <c r="H16" s="82">
        <f>高知3!O31</f>
        <v>0</v>
      </c>
      <c r="I16" s="83">
        <f>高知3!P31</f>
        <v>0</v>
      </c>
      <c r="J16" s="82">
        <f>高知3!S31</f>
        <v>0</v>
      </c>
      <c r="K16" s="83">
        <f>高知3!T31</f>
        <v>0</v>
      </c>
      <c r="L16" s="82"/>
      <c r="M16" s="83"/>
      <c r="N16" s="82">
        <f>高知3!W31</f>
        <v>0</v>
      </c>
      <c r="O16" s="84">
        <f>高知3!X31</f>
        <v>0</v>
      </c>
      <c r="P16" s="81">
        <f t="shared" si="0"/>
        <v>3480</v>
      </c>
      <c r="Q16" s="83">
        <f t="shared" si="1"/>
        <v>0</v>
      </c>
    </row>
    <row r="17" spans="1:17" ht="34.5" customHeight="1">
      <c r="A17" s="145" t="s">
        <v>82</v>
      </c>
      <c r="B17" s="82">
        <f>高知3!C45</f>
        <v>6190</v>
      </c>
      <c r="C17" s="83">
        <f>高知3!D45</f>
        <v>0</v>
      </c>
      <c r="D17" s="82">
        <f>高知3!G45</f>
        <v>0</v>
      </c>
      <c r="E17" s="83">
        <f>高知3!H45</f>
        <v>0</v>
      </c>
      <c r="F17" s="82">
        <f>高知3!K45</f>
        <v>120</v>
      </c>
      <c r="G17" s="83">
        <f>高知3!L45</f>
        <v>0</v>
      </c>
      <c r="H17" s="82">
        <f>高知3!O40</f>
        <v>0</v>
      </c>
      <c r="I17" s="83">
        <f>高知3!P40</f>
        <v>0</v>
      </c>
      <c r="J17" s="82">
        <f>高知3!S40</f>
        <v>0</v>
      </c>
      <c r="K17" s="83">
        <f>高知3!T40</f>
        <v>0</v>
      </c>
      <c r="L17" s="82"/>
      <c r="M17" s="83"/>
      <c r="N17" s="82">
        <f>高知3!W40</f>
        <v>0</v>
      </c>
      <c r="O17" s="84">
        <f>高知3!X40</f>
        <v>0</v>
      </c>
      <c r="P17" s="81">
        <f t="shared" si="0"/>
        <v>6310</v>
      </c>
      <c r="Q17" s="79">
        <f t="shared" si="1"/>
        <v>0</v>
      </c>
    </row>
    <row r="18" spans="1:17" ht="34.5" customHeight="1">
      <c r="A18" s="145" t="s">
        <v>58</v>
      </c>
      <c r="B18" s="78">
        <f>高知4!C15</f>
        <v>4730</v>
      </c>
      <c r="C18" s="79">
        <f>高知4!D15</f>
        <v>0</v>
      </c>
      <c r="D18" s="78">
        <f>高知4!G15</f>
        <v>70</v>
      </c>
      <c r="E18" s="79">
        <f>高知4!H15</f>
        <v>0</v>
      </c>
      <c r="F18" s="78">
        <f>高知4!K15</f>
        <v>170</v>
      </c>
      <c r="G18" s="79">
        <f>高知4!L15</f>
        <v>0</v>
      </c>
      <c r="H18" s="78">
        <f>高知4!O15</f>
        <v>0</v>
      </c>
      <c r="I18" s="79">
        <f>高知4!P15</f>
        <v>0</v>
      </c>
      <c r="J18" s="78">
        <f>高知4!S15</f>
        <v>0</v>
      </c>
      <c r="K18" s="79">
        <f>高知4!T15</f>
        <v>0</v>
      </c>
      <c r="L18" s="78"/>
      <c r="M18" s="79"/>
      <c r="N18" s="78">
        <f>高知4!W15</f>
        <v>70</v>
      </c>
      <c r="O18" s="80">
        <f>高知4!X15</f>
        <v>0</v>
      </c>
      <c r="P18" s="81">
        <f t="shared" si="0"/>
        <v>5040</v>
      </c>
      <c r="Q18" s="79">
        <f t="shared" si="1"/>
        <v>0</v>
      </c>
    </row>
    <row r="19" spans="1:17" ht="34.5" customHeight="1">
      <c r="A19" s="145" t="s">
        <v>59</v>
      </c>
      <c r="B19" s="78">
        <f>高知4!C21</f>
        <v>4960</v>
      </c>
      <c r="C19" s="79">
        <f>高知4!D21</f>
        <v>0</v>
      </c>
      <c r="D19" s="78">
        <f>高知4!G21</f>
        <v>100</v>
      </c>
      <c r="E19" s="79">
        <f>高知4!H21</f>
        <v>0</v>
      </c>
      <c r="F19" s="78">
        <f>高知4!K21</f>
        <v>180</v>
      </c>
      <c r="G19" s="79">
        <f>高知4!L21</f>
        <v>0</v>
      </c>
      <c r="H19" s="78">
        <f>高知4!O21</f>
        <v>50</v>
      </c>
      <c r="I19" s="79">
        <f>高知4!P21</f>
        <v>0</v>
      </c>
      <c r="J19" s="78">
        <f>高知4!S21</f>
        <v>0</v>
      </c>
      <c r="K19" s="79">
        <f>高知4!T21</f>
        <v>0</v>
      </c>
      <c r="L19" s="78"/>
      <c r="M19" s="79"/>
      <c r="N19" s="78">
        <f>高知4!W21</f>
        <v>140</v>
      </c>
      <c r="O19" s="80">
        <f>高知4!X21</f>
        <v>0</v>
      </c>
      <c r="P19" s="81">
        <f t="shared" si="0"/>
        <v>5430</v>
      </c>
      <c r="Q19" s="79">
        <f t="shared" si="1"/>
        <v>0</v>
      </c>
    </row>
    <row r="20" spans="1:17" ht="34.5" customHeight="1">
      <c r="A20" s="145" t="s">
        <v>65</v>
      </c>
      <c r="B20" s="78">
        <f>高知4!C30</f>
        <v>4370</v>
      </c>
      <c r="C20" s="79">
        <f>高知4!D30</f>
        <v>0</v>
      </c>
      <c r="D20" s="78">
        <f>高知4!G30</f>
        <v>120</v>
      </c>
      <c r="E20" s="79">
        <f>高知4!H30</f>
        <v>0</v>
      </c>
      <c r="F20" s="78">
        <f>高知4!K30</f>
        <v>200</v>
      </c>
      <c r="G20" s="79">
        <f>高知4!L30</f>
        <v>0</v>
      </c>
      <c r="H20" s="78">
        <f>高知4!O30</f>
        <v>30</v>
      </c>
      <c r="I20" s="79">
        <f>高知4!P30</f>
        <v>0</v>
      </c>
      <c r="J20" s="78"/>
      <c r="K20" s="79"/>
      <c r="L20" s="78"/>
      <c r="M20" s="79"/>
      <c r="N20" s="78">
        <f>高知4!W30</f>
        <v>140</v>
      </c>
      <c r="O20" s="80">
        <f>高知4!X30</f>
        <v>0</v>
      </c>
      <c r="P20" s="81">
        <f t="shared" si="0"/>
        <v>4860</v>
      </c>
      <c r="Q20" s="79">
        <f t="shared" si="1"/>
        <v>0</v>
      </c>
    </row>
    <row r="21" spans="1:17" ht="34.5" customHeight="1">
      <c r="A21" s="145" t="s">
        <v>60</v>
      </c>
      <c r="B21" s="78">
        <f>高知4!C47</f>
        <v>6800</v>
      </c>
      <c r="C21" s="79">
        <f>高知4!D47</f>
        <v>0</v>
      </c>
      <c r="D21" s="78">
        <f>高知4!G47</f>
        <v>50</v>
      </c>
      <c r="E21" s="79">
        <f>高知4!H47</f>
        <v>0</v>
      </c>
      <c r="F21" s="78">
        <f>高知4!K47</f>
        <v>140</v>
      </c>
      <c r="G21" s="79">
        <f>高知4!L47</f>
        <v>0</v>
      </c>
      <c r="H21" s="78">
        <f>高知4!O47</f>
        <v>0</v>
      </c>
      <c r="I21" s="79">
        <f>高知4!P47</f>
        <v>0</v>
      </c>
      <c r="J21" s="78"/>
      <c r="K21" s="79"/>
      <c r="L21" s="78"/>
      <c r="M21" s="79"/>
      <c r="N21" s="78">
        <f>高知4!W47</f>
        <v>0</v>
      </c>
      <c r="O21" s="80">
        <f>高知4!X47</f>
        <v>0</v>
      </c>
      <c r="P21" s="81">
        <f t="shared" si="0"/>
        <v>6990</v>
      </c>
      <c r="Q21" s="79">
        <f t="shared" si="1"/>
        <v>0</v>
      </c>
    </row>
    <row r="22" spans="1:17" ht="34.5" customHeight="1">
      <c r="A22" s="146" t="s">
        <v>66</v>
      </c>
      <c r="B22" s="78">
        <f>高知5!C14</f>
        <v>2220</v>
      </c>
      <c r="C22" s="79">
        <f>高知5!D14</f>
        <v>0</v>
      </c>
      <c r="D22" s="78"/>
      <c r="E22" s="79"/>
      <c r="F22" s="78">
        <f>高知5!K14</f>
        <v>30</v>
      </c>
      <c r="G22" s="79">
        <f>高知5!L14</f>
        <v>0</v>
      </c>
      <c r="H22" s="78"/>
      <c r="I22" s="79"/>
      <c r="J22" s="78"/>
      <c r="K22" s="79"/>
      <c r="L22" s="78"/>
      <c r="M22" s="79"/>
      <c r="N22" s="78"/>
      <c r="O22" s="80"/>
      <c r="P22" s="81">
        <f t="shared" si="0"/>
        <v>2250</v>
      </c>
      <c r="Q22" s="79">
        <f t="shared" si="1"/>
        <v>0</v>
      </c>
    </row>
    <row r="23" spans="1:17" ht="34.5" customHeight="1">
      <c r="A23" s="146" t="s">
        <v>69</v>
      </c>
      <c r="B23" s="78">
        <f>高知5!C23</f>
        <v>6490</v>
      </c>
      <c r="C23" s="79">
        <f>高知5!D23</f>
        <v>0</v>
      </c>
      <c r="D23" s="78">
        <f>高知5!G23</f>
        <v>700</v>
      </c>
      <c r="E23" s="79">
        <f>高知5!H23</f>
        <v>0</v>
      </c>
      <c r="F23" s="78">
        <f>高知5!K23</f>
        <v>1000</v>
      </c>
      <c r="G23" s="79">
        <f>高知5!L23</f>
        <v>0</v>
      </c>
      <c r="H23" s="78">
        <f>高知5!O23</f>
        <v>130</v>
      </c>
      <c r="I23" s="79">
        <f>高知5!P23</f>
        <v>0</v>
      </c>
      <c r="J23" s="78">
        <f>高知5!S23</f>
        <v>60</v>
      </c>
      <c r="K23" s="79">
        <f>高知5!T23</f>
        <v>0</v>
      </c>
      <c r="L23" s="78"/>
      <c r="M23" s="79"/>
      <c r="N23" s="78">
        <f>高知5!W23</f>
        <v>160</v>
      </c>
      <c r="O23" s="80">
        <f>高知5!X23</f>
        <v>0</v>
      </c>
      <c r="P23" s="81">
        <f t="shared" si="0"/>
        <v>8540</v>
      </c>
      <c r="Q23" s="79">
        <f t="shared" si="1"/>
        <v>0</v>
      </c>
    </row>
    <row r="24" spans="1:17" ht="34.5" customHeight="1">
      <c r="A24" s="146" t="s">
        <v>67</v>
      </c>
      <c r="B24" s="78">
        <f>高知5!C31</f>
        <v>2890</v>
      </c>
      <c r="C24" s="79">
        <f>高知5!D31</f>
        <v>0</v>
      </c>
      <c r="D24" s="78">
        <f>高知5!G31</f>
        <v>0</v>
      </c>
      <c r="E24" s="79">
        <f>高知5!H31</f>
        <v>0</v>
      </c>
      <c r="F24" s="78">
        <f>高知5!K31</f>
        <v>400</v>
      </c>
      <c r="G24" s="79">
        <f>高知5!L31</f>
        <v>0</v>
      </c>
      <c r="H24" s="78">
        <f>高知5!O31</f>
        <v>80</v>
      </c>
      <c r="I24" s="79">
        <f>高知5!P31</f>
        <v>0</v>
      </c>
      <c r="J24" s="78">
        <f>高知5!S31</f>
        <v>0</v>
      </c>
      <c r="K24" s="79">
        <f>高知5!T31</f>
        <v>0</v>
      </c>
      <c r="L24" s="78"/>
      <c r="M24" s="79"/>
      <c r="N24" s="78">
        <f>高知5!W31</f>
        <v>30</v>
      </c>
      <c r="O24" s="80">
        <f>高知5!X31</f>
        <v>0</v>
      </c>
      <c r="P24" s="81">
        <f t="shared" si="0"/>
        <v>3400</v>
      </c>
      <c r="Q24" s="79">
        <f t="shared" si="1"/>
        <v>0</v>
      </c>
    </row>
    <row r="25" spans="1:17" ht="34.5" customHeight="1">
      <c r="A25" s="146" t="s">
        <v>61</v>
      </c>
      <c r="B25" s="78">
        <f>高知5!C38</f>
        <v>3570</v>
      </c>
      <c r="C25" s="79">
        <f>高知5!D38</f>
        <v>0</v>
      </c>
      <c r="D25" s="78">
        <f>高知5!G38</f>
        <v>0</v>
      </c>
      <c r="E25" s="79">
        <f>高知5!H38</f>
        <v>0</v>
      </c>
      <c r="F25" s="78">
        <f>高知5!K38</f>
        <v>1000</v>
      </c>
      <c r="G25" s="79">
        <f>高知5!L38</f>
        <v>0</v>
      </c>
      <c r="H25" s="78">
        <f>高知5!O38</f>
        <v>0</v>
      </c>
      <c r="I25" s="79">
        <f>高知5!P38</f>
        <v>0</v>
      </c>
      <c r="J25" s="78">
        <f>高知5!S38</f>
        <v>0</v>
      </c>
      <c r="K25" s="79">
        <f>高知5!T38</f>
        <v>0</v>
      </c>
      <c r="L25" s="78"/>
      <c r="M25" s="79"/>
      <c r="N25" s="78">
        <f>高知5!W38</f>
        <v>0</v>
      </c>
      <c r="O25" s="80">
        <f>高知5!X38</f>
        <v>0</v>
      </c>
      <c r="P25" s="81">
        <f t="shared" si="0"/>
        <v>4570</v>
      </c>
      <c r="Q25" s="79">
        <f t="shared" si="1"/>
        <v>0</v>
      </c>
    </row>
    <row r="26" spans="1:17" ht="34.5" customHeight="1">
      <c r="A26" s="146" t="s">
        <v>68</v>
      </c>
      <c r="B26" s="78">
        <f>高知5!C44</f>
        <v>1420</v>
      </c>
      <c r="C26" s="79">
        <f>高知5!D44</f>
        <v>0</v>
      </c>
      <c r="D26" s="78"/>
      <c r="E26" s="79"/>
      <c r="F26" s="78"/>
      <c r="G26" s="79"/>
      <c r="H26" s="78"/>
      <c r="I26" s="79"/>
      <c r="J26" s="78"/>
      <c r="K26" s="79"/>
      <c r="L26" s="78"/>
      <c r="M26" s="79"/>
      <c r="N26" s="78"/>
      <c r="O26" s="80"/>
      <c r="P26" s="81">
        <f t="shared" si="0"/>
        <v>1420</v>
      </c>
      <c r="Q26" s="79">
        <f>SUM(C26,E26,G26,I26,K26,M26,O26)</f>
        <v>0</v>
      </c>
    </row>
    <row r="27" spans="1:17" ht="34.5" customHeight="1">
      <c r="A27" s="94"/>
      <c r="B27" s="78"/>
      <c r="C27" s="79"/>
      <c r="D27" s="78"/>
      <c r="E27" s="79"/>
      <c r="F27" s="78"/>
      <c r="G27" s="79"/>
      <c r="H27" s="78"/>
      <c r="I27" s="79"/>
      <c r="J27" s="78"/>
      <c r="K27" s="79"/>
      <c r="L27" s="78"/>
      <c r="M27" s="79"/>
      <c r="N27" s="78"/>
      <c r="O27" s="80"/>
      <c r="P27" s="81"/>
      <c r="Q27" s="79"/>
    </row>
    <row r="28" spans="1:17" ht="34.5" customHeight="1">
      <c r="A28" s="94"/>
      <c r="B28" s="78"/>
      <c r="C28" s="79"/>
      <c r="D28" s="78"/>
      <c r="E28" s="79"/>
      <c r="F28" s="78"/>
      <c r="G28" s="79"/>
      <c r="H28" s="78"/>
      <c r="I28" s="79"/>
      <c r="J28" s="78"/>
      <c r="K28" s="79"/>
      <c r="L28" s="78"/>
      <c r="M28" s="79"/>
      <c r="N28" s="78"/>
      <c r="O28" s="80"/>
      <c r="P28" s="81"/>
      <c r="Q28" s="79"/>
    </row>
    <row r="29" spans="1:17" ht="34.5" customHeight="1">
      <c r="A29" s="94"/>
      <c r="B29" s="78"/>
      <c r="C29" s="79"/>
      <c r="D29" s="78"/>
      <c r="E29" s="79"/>
      <c r="F29" s="78"/>
      <c r="G29" s="79"/>
      <c r="H29" s="78"/>
      <c r="I29" s="79"/>
      <c r="J29" s="78"/>
      <c r="K29" s="79"/>
      <c r="L29" s="78"/>
      <c r="M29" s="79"/>
      <c r="N29" s="78"/>
      <c r="O29" s="80"/>
      <c r="P29" s="81"/>
      <c r="Q29" s="79"/>
    </row>
    <row r="30" spans="1:17" ht="34.5" customHeight="1">
      <c r="A30" s="94"/>
      <c r="B30" s="78"/>
      <c r="C30" s="79"/>
      <c r="D30" s="78"/>
      <c r="E30" s="79"/>
      <c r="F30" s="78"/>
      <c r="G30" s="79"/>
      <c r="H30" s="78"/>
      <c r="I30" s="79"/>
      <c r="J30" s="78"/>
      <c r="K30" s="79"/>
      <c r="L30" s="78"/>
      <c r="M30" s="79"/>
      <c r="N30" s="78"/>
      <c r="O30" s="80"/>
      <c r="P30" s="81"/>
      <c r="Q30" s="79"/>
    </row>
    <row r="31" spans="1:17" ht="34.5" customHeight="1">
      <c r="A31" s="95"/>
      <c r="B31" s="85"/>
      <c r="C31" s="86"/>
      <c r="D31" s="85"/>
      <c r="E31" s="86"/>
      <c r="F31" s="85"/>
      <c r="G31" s="86"/>
      <c r="H31" s="85"/>
      <c r="I31" s="86"/>
      <c r="J31" s="85"/>
      <c r="K31" s="86"/>
      <c r="L31" s="85"/>
      <c r="M31" s="86"/>
      <c r="N31" s="85"/>
      <c r="O31" s="87"/>
      <c r="P31" s="88"/>
      <c r="Q31" s="86"/>
    </row>
    <row r="32" spans="1:17" ht="34.5" customHeight="1">
      <c r="A32" s="69" t="s">
        <v>62</v>
      </c>
      <c r="B32" s="89">
        <f t="shared" ref="B32:K32" si="2">SUM(B8:B31)</f>
        <v>135350</v>
      </c>
      <c r="C32" s="90">
        <f t="shared" si="2"/>
        <v>0</v>
      </c>
      <c r="D32" s="89">
        <f>SUM(D8:D31)</f>
        <v>5210</v>
      </c>
      <c r="E32" s="90">
        <f t="shared" si="2"/>
        <v>0</v>
      </c>
      <c r="F32" s="89">
        <f>SUM(F8:F31)</f>
        <v>7610</v>
      </c>
      <c r="G32" s="90">
        <f>SUM(G8:G31)</f>
        <v>0</v>
      </c>
      <c r="H32" s="89">
        <f>SUM(H8:H31)</f>
        <v>2130</v>
      </c>
      <c r="I32" s="90">
        <f>SUM(I8:I31)</f>
        <v>0</v>
      </c>
      <c r="J32" s="89">
        <f t="shared" si="2"/>
        <v>1000</v>
      </c>
      <c r="K32" s="90">
        <f t="shared" si="2"/>
        <v>0</v>
      </c>
      <c r="L32" s="89"/>
      <c r="M32" s="90"/>
      <c r="N32" s="89">
        <f>SUM(N8:N31)</f>
        <v>4370</v>
      </c>
      <c r="O32" s="91">
        <f>SUM(O8:O31)</f>
        <v>0</v>
      </c>
      <c r="P32" s="92">
        <f>SUM(B32,D32,F32,H32,J32,L32,N32)</f>
        <v>155670</v>
      </c>
      <c r="Q32" s="93">
        <f>SUM(C32,E32,G32,I32,K32,M32,O32)</f>
        <v>0</v>
      </c>
    </row>
    <row r="33" spans="17:17" ht="14.25">
      <c r="Q33" s="96" t="s">
        <v>274</v>
      </c>
    </row>
  </sheetData>
  <mergeCells count="12">
    <mergeCell ref="A2:D2"/>
    <mergeCell ref="E2:H2"/>
    <mergeCell ref="I2:J2"/>
    <mergeCell ref="K2:M2"/>
    <mergeCell ref="A5:A7"/>
    <mergeCell ref="A3:C3"/>
    <mergeCell ref="P5:Q6"/>
    <mergeCell ref="N2:P2"/>
    <mergeCell ref="E3:H3"/>
    <mergeCell ref="I3:J3"/>
    <mergeCell ref="K3:L3"/>
    <mergeCell ref="N3:P3"/>
  </mergeCells>
  <phoneticPr fontId="7"/>
  <printOptions horizontalCentered="1"/>
  <pageMargins left="0" right="0" top="0.98425196850393704" bottom="0" header="0" footer="0"/>
  <pageSetup paperSize="9" scale="72" orientation="portrait" horizontalDpi="4294967293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F60"/>
  <sheetViews>
    <sheetView showZeros="0" zoomScale="80" zoomScaleNormal="80" workbookViewId="0">
      <selection activeCell="A2" sqref="A2:F5"/>
    </sheetView>
  </sheetViews>
  <sheetFormatPr defaultColWidth="8.5" defaultRowHeight="13.5"/>
  <cols>
    <col min="1" max="1" width="9.5" style="4" customWidth="1"/>
    <col min="2" max="2" width="11.25" style="4" customWidth="1"/>
    <col min="3" max="5" width="8.125" style="4" customWidth="1"/>
    <col min="6" max="6" width="11.25" style="4" customWidth="1"/>
    <col min="7" max="9" width="8.125" style="4" customWidth="1"/>
    <col min="10" max="10" width="11.25" style="4" customWidth="1"/>
    <col min="11" max="13" width="8.125" style="4" customWidth="1"/>
    <col min="14" max="14" width="11.25" style="4" customWidth="1"/>
    <col min="15" max="17" width="8.125" style="4" customWidth="1"/>
    <col min="18" max="18" width="11.25" style="4" customWidth="1"/>
    <col min="19" max="21" width="8.125" style="4" customWidth="1"/>
    <col min="22" max="22" width="11.25" style="4" customWidth="1"/>
    <col min="23" max="25" width="8.125" style="4" customWidth="1"/>
    <col min="26" max="26" width="1.625" style="4" customWidth="1"/>
    <col min="27" max="27" width="3.375" style="4" customWidth="1"/>
    <col min="28" max="16384" width="8.5" style="4"/>
  </cols>
  <sheetData>
    <row r="1" spans="1:27" s="31" customFormat="1" ht="16.5" customHeight="1">
      <c r="A1" s="160" t="s">
        <v>0</v>
      </c>
      <c r="B1" s="160"/>
      <c r="C1" s="160"/>
      <c r="D1" s="160"/>
      <c r="E1" s="160"/>
      <c r="F1" s="160"/>
      <c r="G1" s="160"/>
      <c r="H1" s="265" t="s">
        <v>1</v>
      </c>
      <c r="I1" s="266"/>
      <c r="J1" s="266"/>
      <c r="K1" s="266"/>
      <c r="L1" s="266"/>
      <c r="M1" s="267"/>
      <c r="N1" s="161" t="s">
        <v>2</v>
      </c>
      <c r="O1" s="160" t="s">
        <v>3</v>
      </c>
      <c r="P1" s="160"/>
      <c r="Q1" s="160"/>
      <c r="R1" s="160"/>
      <c r="S1" s="160"/>
      <c r="T1" s="265" t="s">
        <v>4</v>
      </c>
      <c r="U1" s="266"/>
      <c r="V1" s="266"/>
      <c r="W1" s="266"/>
      <c r="X1" s="266"/>
      <c r="Y1" s="267"/>
      <c r="Z1" s="234"/>
    </row>
    <row r="2" spans="1:27" ht="12.75" customHeight="1" thickBot="1">
      <c r="A2" s="285"/>
      <c r="B2" s="286"/>
      <c r="C2" s="286"/>
      <c r="D2" s="286"/>
      <c r="E2" s="286"/>
      <c r="F2" s="286"/>
      <c r="G2" s="291" t="s">
        <v>109</v>
      </c>
      <c r="H2" s="294"/>
      <c r="I2" s="295"/>
      <c r="J2" s="295"/>
      <c r="K2" s="295"/>
      <c r="L2" s="295"/>
      <c r="M2" s="296"/>
      <c r="N2" s="282"/>
      <c r="O2" s="162" t="s">
        <v>13</v>
      </c>
      <c r="P2" s="163"/>
      <c r="Q2" s="163"/>
      <c r="R2" s="162" t="s">
        <v>14</v>
      </c>
      <c r="S2" s="162"/>
      <c r="T2" s="268"/>
      <c r="U2" s="269"/>
      <c r="V2" s="269"/>
      <c r="W2" s="269"/>
      <c r="X2" s="269"/>
      <c r="Y2" s="270"/>
      <c r="Z2" s="235"/>
    </row>
    <row r="3" spans="1:27" ht="21" customHeight="1" thickBot="1">
      <c r="A3" s="287"/>
      <c r="B3" s="288"/>
      <c r="C3" s="288"/>
      <c r="D3" s="288"/>
      <c r="E3" s="288"/>
      <c r="F3" s="288"/>
      <c r="G3" s="292"/>
      <c r="H3" s="297"/>
      <c r="I3" s="298"/>
      <c r="J3" s="298"/>
      <c r="K3" s="298"/>
      <c r="L3" s="298"/>
      <c r="M3" s="299"/>
      <c r="N3" s="283"/>
      <c r="O3" s="303">
        <f>SUM(D52,H52,L52,P52,T52,X52)</f>
        <v>0</v>
      </c>
      <c r="P3" s="304"/>
      <c r="Q3" s="305"/>
      <c r="R3" s="280">
        <f>SUM(O3,高知2!O3,高知3!O3,高知4!O3,高知5!O3)</f>
        <v>0</v>
      </c>
      <c r="S3" s="280"/>
      <c r="T3" s="271"/>
      <c r="U3" s="272"/>
      <c r="V3" s="272"/>
      <c r="W3" s="272"/>
      <c r="X3" s="272"/>
      <c r="Y3" s="273"/>
      <c r="Z3" s="235"/>
    </row>
    <row r="4" spans="1:27" s="3" customFormat="1" ht="18" customHeight="1" thickBot="1">
      <c r="A4" s="287"/>
      <c r="B4" s="288"/>
      <c r="C4" s="288"/>
      <c r="D4" s="288"/>
      <c r="E4" s="288"/>
      <c r="F4" s="288"/>
      <c r="G4" s="292"/>
      <c r="H4" s="297"/>
      <c r="I4" s="298"/>
      <c r="J4" s="298"/>
      <c r="K4" s="298"/>
      <c r="L4" s="298"/>
      <c r="M4" s="299"/>
      <c r="N4" s="283"/>
      <c r="O4" s="306"/>
      <c r="P4" s="307"/>
      <c r="Q4" s="308"/>
      <c r="R4" s="281"/>
      <c r="S4" s="281"/>
      <c r="T4" s="271"/>
      <c r="U4" s="272"/>
      <c r="V4" s="272"/>
      <c r="W4" s="272"/>
      <c r="X4" s="272"/>
      <c r="Y4" s="273"/>
      <c r="Z4" s="235"/>
    </row>
    <row r="5" spans="1:27" ht="6.75" customHeight="1" thickBot="1">
      <c r="A5" s="289"/>
      <c r="B5" s="290"/>
      <c r="C5" s="290"/>
      <c r="D5" s="290"/>
      <c r="E5" s="290"/>
      <c r="F5" s="290"/>
      <c r="G5" s="293"/>
      <c r="H5" s="300"/>
      <c r="I5" s="301"/>
      <c r="J5" s="301"/>
      <c r="K5" s="301"/>
      <c r="L5" s="301"/>
      <c r="M5" s="302"/>
      <c r="N5" s="283"/>
      <c r="O5" s="309"/>
      <c r="P5" s="310"/>
      <c r="Q5" s="311"/>
      <c r="R5" s="281"/>
      <c r="S5" s="281"/>
      <c r="T5" s="274"/>
      <c r="U5" s="275"/>
      <c r="V5" s="275"/>
      <c r="W5" s="275"/>
      <c r="X5" s="275"/>
      <c r="Y5" s="276"/>
      <c r="Z5" s="235"/>
    </row>
    <row r="6" spans="1:27" ht="7.5" customHeight="1" thickBo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7" s="11" customFormat="1" ht="18" customHeight="1" thickBot="1">
      <c r="A7" s="277" t="s">
        <v>12</v>
      </c>
      <c r="B7" s="29" t="s">
        <v>22</v>
      </c>
      <c r="C7" s="5"/>
      <c r="D7" s="5"/>
      <c r="E7" s="5"/>
      <c r="F7" s="29"/>
      <c r="G7" s="5"/>
      <c r="H7" s="6"/>
      <c r="I7" s="5"/>
      <c r="J7" s="29" t="s">
        <v>5</v>
      </c>
      <c r="K7" s="5"/>
      <c r="L7" s="6"/>
      <c r="M7" s="215"/>
      <c r="N7" s="7" t="s">
        <v>6</v>
      </c>
      <c r="O7" s="5"/>
      <c r="P7" s="8"/>
      <c r="Q7" s="215"/>
      <c r="R7" s="9" t="s">
        <v>7</v>
      </c>
      <c r="S7" s="5"/>
      <c r="T7" s="6"/>
      <c r="U7" s="215"/>
      <c r="V7" s="48" t="s">
        <v>267</v>
      </c>
      <c r="W7" s="5"/>
      <c r="X7" s="32"/>
      <c r="Y7" s="206"/>
      <c r="Z7" s="10"/>
    </row>
    <row r="8" spans="1:27" ht="15.75" customHeight="1">
      <c r="A8" s="278"/>
      <c r="B8" s="23" t="s">
        <v>9</v>
      </c>
      <c r="C8" s="23" t="s">
        <v>10</v>
      </c>
      <c r="D8" s="180" t="s">
        <v>11</v>
      </c>
      <c r="E8" s="33" t="s">
        <v>255</v>
      </c>
      <c r="F8" s="23" t="s">
        <v>9</v>
      </c>
      <c r="G8" s="23" t="s">
        <v>10</v>
      </c>
      <c r="H8" s="180" t="s">
        <v>11</v>
      </c>
      <c r="I8" s="141" t="s">
        <v>255</v>
      </c>
      <c r="J8" s="23" t="s">
        <v>9</v>
      </c>
      <c r="K8" s="23" t="s">
        <v>10</v>
      </c>
      <c r="L8" s="193" t="s">
        <v>11</v>
      </c>
      <c r="M8" s="33" t="s">
        <v>255</v>
      </c>
      <c r="N8" s="23" t="s">
        <v>9</v>
      </c>
      <c r="O8" s="23" t="s">
        <v>10</v>
      </c>
      <c r="P8" s="193" t="s">
        <v>11</v>
      </c>
      <c r="Q8" s="33" t="s">
        <v>255</v>
      </c>
      <c r="R8" s="23" t="s">
        <v>9</v>
      </c>
      <c r="S8" s="23" t="s">
        <v>10</v>
      </c>
      <c r="T8" s="193" t="s">
        <v>11</v>
      </c>
      <c r="U8" s="33" t="s">
        <v>255</v>
      </c>
      <c r="V8" s="140" t="s">
        <v>9</v>
      </c>
      <c r="W8" s="140" t="s">
        <v>10</v>
      </c>
      <c r="X8" s="193" t="s">
        <v>11</v>
      </c>
      <c r="Y8" s="33" t="s">
        <v>255</v>
      </c>
      <c r="Z8" s="1"/>
      <c r="AA8" s="279" t="s">
        <v>24</v>
      </c>
    </row>
    <row r="9" spans="1:27" ht="13.5" customHeight="1">
      <c r="A9" s="12"/>
      <c r="B9" s="16" t="s">
        <v>117</v>
      </c>
      <c r="C9" s="108">
        <v>1680</v>
      </c>
      <c r="D9" s="229"/>
      <c r="E9" s="34"/>
      <c r="F9" s="16" t="s">
        <v>139</v>
      </c>
      <c r="G9" s="108">
        <v>2060</v>
      </c>
      <c r="H9" s="229"/>
      <c r="I9" s="28"/>
      <c r="J9" s="16" t="s">
        <v>239</v>
      </c>
      <c r="K9" s="108">
        <v>950</v>
      </c>
      <c r="L9" s="229"/>
      <c r="M9" s="105"/>
      <c r="N9" s="144" t="s">
        <v>219</v>
      </c>
      <c r="O9" s="149">
        <v>650</v>
      </c>
      <c r="P9" s="230"/>
      <c r="Q9" s="105"/>
      <c r="R9" s="190" t="s">
        <v>241</v>
      </c>
      <c r="S9" s="156">
        <v>300</v>
      </c>
      <c r="T9" s="230"/>
      <c r="U9" s="105"/>
      <c r="V9" s="142" t="s">
        <v>17</v>
      </c>
      <c r="W9" s="52"/>
      <c r="X9" s="194"/>
      <c r="Y9" s="195"/>
      <c r="Z9" s="1"/>
      <c r="AA9" s="279"/>
    </row>
    <row r="10" spans="1:27" ht="13.5" customHeight="1">
      <c r="A10" s="284" t="s">
        <v>89</v>
      </c>
      <c r="B10" s="16" t="s">
        <v>118</v>
      </c>
      <c r="C10" s="108">
        <v>1970</v>
      </c>
      <c r="D10" s="217"/>
      <c r="E10" s="34"/>
      <c r="F10" s="16" t="s">
        <v>140</v>
      </c>
      <c r="G10" s="108">
        <v>1860</v>
      </c>
      <c r="H10" s="217"/>
      <c r="I10" s="28"/>
      <c r="J10" s="16" t="s">
        <v>219</v>
      </c>
      <c r="K10" s="108">
        <v>700</v>
      </c>
      <c r="L10" s="217"/>
      <c r="M10" s="34"/>
      <c r="N10" s="19" t="s">
        <v>240</v>
      </c>
      <c r="O10" s="108">
        <v>500</v>
      </c>
      <c r="P10" s="217"/>
      <c r="Q10" s="34"/>
      <c r="R10" s="155" t="s">
        <v>239</v>
      </c>
      <c r="S10" s="107">
        <v>120</v>
      </c>
      <c r="T10" s="217"/>
      <c r="U10" s="106"/>
      <c r="V10" s="155" t="s">
        <v>252</v>
      </c>
      <c r="W10" s="107">
        <v>550</v>
      </c>
      <c r="X10" s="230"/>
      <c r="Y10" s="109"/>
      <c r="Z10" s="1"/>
      <c r="AA10" s="279"/>
    </row>
    <row r="11" spans="1:27" ht="13.5" customHeight="1">
      <c r="A11" s="284"/>
      <c r="B11" s="16" t="s">
        <v>119</v>
      </c>
      <c r="C11" s="108">
        <v>1640</v>
      </c>
      <c r="D11" s="217"/>
      <c r="E11" s="34"/>
      <c r="F11" s="16" t="s">
        <v>141</v>
      </c>
      <c r="G11" s="108">
        <v>1640</v>
      </c>
      <c r="H11" s="217"/>
      <c r="I11" s="28"/>
      <c r="J11" s="16" t="s">
        <v>220</v>
      </c>
      <c r="K11" s="108">
        <v>800</v>
      </c>
      <c r="L11" s="217"/>
      <c r="M11" s="34"/>
      <c r="N11" s="19" t="s">
        <v>239</v>
      </c>
      <c r="O11" s="108">
        <v>600</v>
      </c>
      <c r="P11" s="217"/>
      <c r="Q11" s="34"/>
      <c r="R11" s="155" t="s">
        <v>219</v>
      </c>
      <c r="S11" s="107">
        <v>300</v>
      </c>
      <c r="T11" s="217"/>
      <c r="U11" s="34"/>
      <c r="V11" s="155" t="s">
        <v>20</v>
      </c>
      <c r="W11" s="107">
        <v>250</v>
      </c>
      <c r="X11" s="217"/>
      <c r="Y11" s="109"/>
      <c r="Z11" s="1"/>
      <c r="AA11" s="279"/>
    </row>
    <row r="12" spans="1:27" ht="13.5" customHeight="1">
      <c r="A12" s="284"/>
      <c r="B12" s="16" t="s">
        <v>19</v>
      </c>
      <c r="C12" s="108">
        <v>1590</v>
      </c>
      <c r="D12" s="217"/>
      <c r="E12" s="34"/>
      <c r="F12" s="16" t="s">
        <v>142</v>
      </c>
      <c r="G12" s="108">
        <v>650</v>
      </c>
      <c r="H12" s="217"/>
      <c r="I12" s="28"/>
      <c r="J12" s="16" t="s">
        <v>221</v>
      </c>
      <c r="K12" s="108">
        <v>400</v>
      </c>
      <c r="L12" s="217"/>
      <c r="M12" s="34"/>
      <c r="N12" s="19" t="s">
        <v>241</v>
      </c>
      <c r="O12" s="108">
        <v>300</v>
      </c>
      <c r="P12" s="217"/>
      <c r="Q12" s="34"/>
      <c r="R12" s="110" t="s">
        <v>251</v>
      </c>
      <c r="S12" s="107">
        <v>240</v>
      </c>
      <c r="T12" s="217"/>
      <c r="U12" s="106"/>
      <c r="V12" s="43"/>
      <c r="W12" s="27"/>
      <c r="X12" s="50"/>
      <c r="Y12" s="35"/>
      <c r="Z12" s="1"/>
      <c r="AA12" s="279"/>
    </row>
    <row r="13" spans="1:27" ht="13.5" customHeight="1">
      <c r="A13" s="284"/>
      <c r="B13" s="16" t="s">
        <v>120</v>
      </c>
      <c r="C13" s="108">
        <v>1850</v>
      </c>
      <c r="D13" s="217"/>
      <c r="E13" s="34"/>
      <c r="F13" s="16" t="s">
        <v>143</v>
      </c>
      <c r="G13" s="108">
        <v>2310</v>
      </c>
      <c r="H13" s="217"/>
      <c r="I13" s="28"/>
      <c r="J13" s="16" t="s">
        <v>222</v>
      </c>
      <c r="K13" s="108">
        <v>130</v>
      </c>
      <c r="L13" s="217"/>
      <c r="M13" s="34"/>
      <c r="N13" s="19" t="s">
        <v>242</v>
      </c>
      <c r="O13" s="108">
        <v>400</v>
      </c>
      <c r="P13" s="217"/>
      <c r="Q13" s="34"/>
      <c r="R13" s="155" t="s">
        <v>240</v>
      </c>
      <c r="S13" s="107">
        <v>200</v>
      </c>
      <c r="T13" s="217"/>
      <c r="U13" s="106"/>
      <c r="V13" s="143" t="s">
        <v>256</v>
      </c>
      <c r="W13" s="114">
        <f>SUM(W10:W12)</f>
        <v>800</v>
      </c>
      <c r="X13" s="197">
        <f>SUM(X10:X12)</f>
        <v>0</v>
      </c>
      <c r="Y13" s="198">
        <f>SUM(Y10:Y12)</f>
        <v>0</v>
      </c>
      <c r="Z13" s="1"/>
    </row>
    <row r="14" spans="1:27" ht="13.5" customHeight="1">
      <c r="A14" s="284"/>
      <c r="B14" s="16" t="s">
        <v>121</v>
      </c>
      <c r="C14" s="108">
        <v>1430</v>
      </c>
      <c r="D14" s="217"/>
      <c r="E14" s="34"/>
      <c r="F14" s="16" t="s">
        <v>144</v>
      </c>
      <c r="G14" s="108">
        <v>1760</v>
      </c>
      <c r="H14" s="217"/>
      <c r="I14" s="28"/>
      <c r="J14" s="16" t="s">
        <v>223</v>
      </c>
      <c r="K14" s="108">
        <v>150</v>
      </c>
      <c r="L14" s="217"/>
      <c r="M14" s="34"/>
      <c r="N14" s="19" t="s">
        <v>220</v>
      </c>
      <c r="O14" s="108">
        <v>550</v>
      </c>
      <c r="P14" s="217"/>
      <c r="Q14" s="34"/>
      <c r="R14" s="155" t="s">
        <v>220</v>
      </c>
      <c r="S14" s="107">
        <v>40</v>
      </c>
      <c r="T14" s="217"/>
      <c r="U14" s="106"/>
      <c r="V14" s="19"/>
      <c r="W14" s="26"/>
      <c r="X14" s="49"/>
      <c r="Y14" s="34"/>
      <c r="Z14" s="1"/>
    </row>
    <row r="15" spans="1:27" ht="13.5" customHeight="1">
      <c r="A15" s="284"/>
      <c r="B15" s="16" t="s">
        <v>122</v>
      </c>
      <c r="C15" s="108">
        <v>1300</v>
      </c>
      <c r="D15" s="217"/>
      <c r="E15" s="34"/>
      <c r="F15" s="25" t="s">
        <v>35</v>
      </c>
      <c r="G15" s="108">
        <v>1120</v>
      </c>
      <c r="H15" s="217"/>
      <c r="I15" s="28"/>
      <c r="J15" s="16"/>
      <c r="K15" s="108"/>
      <c r="L15" s="217"/>
      <c r="M15" s="34"/>
      <c r="N15" s="19" t="s">
        <v>143</v>
      </c>
      <c r="O15" s="108">
        <v>300</v>
      </c>
      <c r="P15" s="217"/>
      <c r="Q15" s="34"/>
      <c r="R15" s="155" t="s">
        <v>20</v>
      </c>
      <c r="S15" s="107">
        <v>220</v>
      </c>
      <c r="T15" s="217"/>
      <c r="U15" s="34"/>
      <c r="V15" s="19"/>
      <c r="W15" s="26"/>
      <c r="X15" s="49"/>
      <c r="Y15" s="34"/>
      <c r="Z15" s="1"/>
    </row>
    <row r="16" spans="1:27" ht="13.5" customHeight="1">
      <c r="A16" s="284"/>
      <c r="B16" s="16" t="s">
        <v>123</v>
      </c>
      <c r="C16" s="108">
        <v>1260</v>
      </c>
      <c r="D16" s="217"/>
      <c r="E16" s="34"/>
      <c r="F16" s="16" t="s">
        <v>145</v>
      </c>
      <c r="G16" s="108">
        <v>300</v>
      </c>
      <c r="H16" s="217"/>
      <c r="I16" s="111"/>
      <c r="J16" s="16"/>
      <c r="K16" s="108"/>
      <c r="L16" s="181"/>
      <c r="M16" s="34"/>
      <c r="N16" s="19"/>
      <c r="O16" s="26"/>
      <c r="P16" s="49"/>
      <c r="Q16" s="34"/>
      <c r="R16" s="16" t="s">
        <v>222</v>
      </c>
      <c r="S16" s="108">
        <v>30</v>
      </c>
      <c r="T16" s="217"/>
      <c r="U16" s="34"/>
      <c r="V16" s="19"/>
      <c r="W16" s="26"/>
      <c r="X16" s="49"/>
      <c r="Y16" s="34"/>
      <c r="Z16" s="1"/>
    </row>
    <row r="17" spans="1:32" ht="13.5" customHeight="1">
      <c r="A17" s="284"/>
      <c r="B17" s="16" t="s">
        <v>124</v>
      </c>
      <c r="C17" s="108">
        <v>2240</v>
      </c>
      <c r="D17" s="217"/>
      <c r="E17" s="34"/>
      <c r="F17" s="16" t="s">
        <v>146</v>
      </c>
      <c r="G17" s="108">
        <v>130</v>
      </c>
      <c r="H17" s="217"/>
      <c r="I17" s="28"/>
      <c r="J17" s="51" t="s">
        <v>257</v>
      </c>
      <c r="K17" s="108"/>
      <c r="L17" s="181"/>
      <c r="M17" s="34"/>
      <c r="N17" s="20"/>
      <c r="O17" s="26"/>
      <c r="P17" s="49"/>
      <c r="Q17" s="34"/>
      <c r="R17" s="16" t="s">
        <v>223</v>
      </c>
      <c r="S17" s="108">
        <v>150</v>
      </c>
      <c r="T17" s="217"/>
      <c r="U17" s="34"/>
      <c r="V17" s="18"/>
      <c r="W17" s="26"/>
      <c r="X17" s="49"/>
      <c r="Y17" s="34"/>
      <c r="Z17" s="1"/>
    </row>
    <row r="18" spans="1:32" ht="13.5" customHeight="1">
      <c r="A18" s="284"/>
      <c r="B18" s="16" t="s">
        <v>125</v>
      </c>
      <c r="C18" s="108">
        <v>1240</v>
      </c>
      <c r="D18" s="217"/>
      <c r="E18" s="34"/>
      <c r="F18" s="16"/>
      <c r="G18" s="108"/>
      <c r="H18" s="187"/>
      <c r="I18" s="111"/>
      <c r="J18" s="16"/>
      <c r="K18" s="26"/>
      <c r="L18" s="181"/>
      <c r="M18" s="34"/>
      <c r="N18" s="19"/>
      <c r="O18" s="26"/>
      <c r="P18" s="49"/>
      <c r="Q18" s="34"/>
      <c r="R18" s="18"/>
      <c r="S18" s="26"/>
      <c r="T18" s="49"/>
      <c r="U18" s="34"/>
      <c r="V18" s="18"/>
      <c r="W18" s="26"/>
      <c r="X18" s="49"/>
      <c r="Y18" s="34"/>
      <c r="Z18" s="1"/>
    </row>
    <row r="19" spans="1:32" ht="13.5" customHeight="1">
      <c r="A19" s="284"/>
      <c r="B19" s="242" t="s">
        <v>277</v>
      </c>
      <c r="C19" s="108">
        <v>1280</v>
      </c>
      <c r="D19" s="217"/>
      <c r="E19" s="34"/>
      <c r="F19" s="16"/>
      <c r="G19" s="108"/>
      <c r="H19" s="181"/>
      <c r="I19" s="28"/>
      <c r="J19" s="16"/>
      <c r="K19" s="26"/>
      <c r="L19" s="181"/>
      <c r="M19" s="34"/>
      <c r="N19" s="51"/>
      <c r="O19" s="26"/>
      <c r="P19" s="49"/>
      <c r="Q19" s="34"/>
      <c r="R19" s="18"/>
      <c r="S19" s="26"/>
      <c r="T19" s="49"/>
      <c r="U19" s="106"/>
      <c r="V19" s="142" t="s">
        <v>270</v>
      </c>
      <c r="W19" s="52"/>
      <c r="X19" s="194"/>
      <c r="Y19" s="195"/>
      <c r="Z19" s="1"/>
      <c r="AD19" s="14"/>
      <c r="AE19" s="14"/>
      <c r="AF19" s="14"/>
    </row>
    <row r="20" spans="1:32" ht="13.5" customHeight="1">
      <c r="A20" s="284"/>
      <c r="B20" s="16" t="s">
        <v>126</v>
      </c>
      <c r="C20" s="108">
        <v>1220</v>
      </c>
      <c r="D20" s="217"/>
      <c r="E20" s="34"/>
      <c r="F20" s="16"/>
      <c r="G20" s="108"/>
      <c r="H20" s="181"/>
      <c r="I20" s="28"/>
      <c r="J20" s="51"/>
      <c r="K20" s="26"/>
      <c r="L20" s="49"/>
      <c r="M20" s="34"/>
      <c r="N20" s="19"/>
      <c r="O20" s="26"/>
      <c r="P20" s="49"/>
      <c r="Q20" s="34"/>
      <c r="R20" s="18"/>
      <c r="S20" s="26"/>
      <c r="T20" s="49"/>
      <c r="U20" s="106"/>
      <c r="V20" s="155" t="s">
        <v>241</v>
      </c>
      <c r="W20" s="176">
        <v>210</v>
      </c>
      <c r="X20" s="230"/>
      <c r="Y20" s="109"/>
      <c r="Z20" s="1"/>
      <c r="AD20" s="14"/>
      <c r="AE20" s="14"/>
      <c r="AF20" s="14"/>
    </row>
    <row r="21" spans="1:32" ht="13.5" customHeight="1">
      <c r="A21" s="284"/>
      <c r="B21" s="16" t="s">
        <v>116</v>
      </c>
      <c r="C21" s="152">
        <v>2550</v>
      </c>
      <c r="D21" s="217"/>
      <c r="E21" s="154"/>
      <c r="F21" s="16"/>
      <c r="G21" s="26"/>
      <c r="H21" s="181"/>
      <c r="I21" s="28"/>
      <c r="J21" s="16"/>
      <c r="K21" s="26"/>
      <c r="L21" s="49"/>
      <c r="M21" s="34"/>
      <c r="N21" s="19"/>
      <c r="O21" s="26"/>
      <c r="P21" s="49"/>
      <c r="Q21" s="34"/>
      <c r="R21" s="18"/>
      <c r="S21" s="26"/>
      <c r="T21" s="49"/>
      <c r="U21" s="34"/>
      <c r="V21" s="155" t="s">
        <v>239</v>
      </c>
      <c r="W21" s="176">
        <v>100</v>
      </c>
      <c r="X21" s="217"/>
      <c r="Y21" s="109"/>
      <c r="Z21" s="1"/>
      <c r="AD21" s="14"/>
      <c r="AE21" s="14"/>
      <c r="AF21" s="14"/>
    </row>
    <row r="22" spans="1:32" ht="13.5" customHeight="1">
      <c r="A22" s="284"/>
      <c r="B22" s="16" t="s">
        <v>127</v>
      </c>
      <c r="C22" s="108">
        <v>1360</v>
      </c>
      <c r="D22" s="217"/>
      <c r="E22" s="34"/>
      <c r="F22" s="16"/>
      <c r="G22" s="26"/>
      <c r="H22" s="181"/>
      <c r="I22" s="28"/>
      <c r="J22" s="16"/>
      <c r="K22" s="26"/>
      <c r="L22" s="49"/>
      <c r="M22" s="34"/>
      <c r="N22" s="19"/>
      <c r="O22" s="26"/>
      <c r="P22" s="49"/>
      <c r="Q22" s="34"/>
      <c r="R22" s="18"/>
      <c r="S22" s="26"/>
      <c r="T22" s="49"/>
      <c r="U22" s="34"/>
      <c r="V22" s="155" t="s">
        <v>253</v>
      </c>
      <c r="W22" s="176">
        <v>950</v>
      </c>
      <c r="X22" s="217"/>
      <c r="Y22" s="109"/>
      <c r="Z22" s="1"/>
    </row>
    <row r="23" spans="1:32" ht="13.5" customHeight="1">
      <c r="A23" s="284"/>
      <c r="B23" s="16" t="s">
        <v>128</v>
      </c>
      <c r="C23" s="108">
        <v>1400</v>
      </c>
      <c r="D23" s="217"/>
      <c r="E23" s="34"/>
      <c r="F23" s="16"/>
      <c r="G23" s="26"/>
      <c r="H23" s="181"/>
      <c r="I23" s="28"/>
      <c r="J23" s="16"/>
      <c r="K23" s="26"/>
      <c r="L23" s="49"/>
      <c r="M23" s="34"/>
      <c r="N23" s="19"/>
      <c r="O23" s="26"/>
      <c r="P23" s="49"/>
      <c r="Q23" s="34"/>
      <c r="R23" s="18"/>
      <c r="S23" s="26"/>
      <c r="T23" s="49"/>
      <c r="U23" s="34"/>
      <c r="V23" s="110" t="s">
        <v>240</v>
      </c>
      <c r="W23" s="176">
        <v>720</v>
      </c>
      <c r="X23" s="217"/>
      <c r="Y23" s="109"/>
      <c r="Z23" s="1"/>
    </row>
    <row r="24" spans="1:32" ht="13.5" customHeight="1">
      <c r="A24" s="13"/>
      <c r="B24" s="16" t="s">
        <v>129</v>
      </c>
      <c r="C24" s="108">
        <v>1060</v>
      </c>
      <c r="D24" s="217"/>
      <c r="E24" s="34"/>
      <c r="F24" s="16"/>
      <c r="G24" s="26"/>
      <c r="H24" s="181"/>
      <c r="I24" s="28"/>
      <c r="J24" s="16"/>
      <c r="K24" s="26"/>
      <c r="L24" s="49"/>
      <c r="M24" s="34"/>
      <c r="N24" s="19"/>
      <c r="O24" s="26"/>
      <c r="P24" s="49"/>
      <c r="Q24" s="34"/>
      <c r="R24" s="18"/>
      <c r="S24" s="26"/>
      <c r="T24" s="49"/>
      <c r="U24" s="34"/>
      <c r="V24" s="110" t="s">
        <v>254</v>
      </c>
      <c r="W24" s="176">
        <v>400</v>
      </c>
      <c r="X24" s="217"/>
      <c r="Y24" s="109"/>
      <c r="Z24" s="1"/>
    </row>
    <row r="25" spans="1:32" ht="13.5" customHeight="1">
      <c r="A25" s="13"/>
      <c r="B25" s="16" t="s">
        <v>130</v>
      </c>
      <c r="C25" s="108">
        <v>1540</v>
      </c>
      <c r="D25" s="217"/>
      <c r="E25" s="34"/>
      <c r="F25" s="16"/>
      <c r="G25" s="26"/>
      <c r="H25" s="181"/>
      <c r="I25" s="28"/>
      <c r="J25" s="16"/>
      <c r="K25" s="26"/>
      <c r="L25" s="49"/>
      <c r="M25" s="34"/>
      <c r="N25" s="19"/>
      <c r="O25" s="26"/>
      <c r="P25" s="49"/>
      <c r="Q25" s="34"/>
      <c r="R25" s="18"/>
      <c r="S25" s="26"/>
      <c r="T25" s="49"/>
      <c r="U25" s="34"/>
      <c r="V25" s="110" t="s">
        <v>251</v>
      </c>
      <c r="W25" s="176">
        <v>410</v>
      </c>
      <c r="X25" s="217"/>
      <c r="Y25" s="109"/>
      <c r="Z25" s="1"/>
    </row>
    <row r="26" spans="1:32" ht="13.5" customHeight="1">
      <c r="A26" s="13"/>
      <c r="B26" s="242" t="s">
        <v>278</v>
      </c>
      <c r="C26" s="108">
        <v>2420</v>
      </c>
      <c r="D26" s="217"/>
      <c r="E26" s="34"/>
      <c r="F26" s="16"/>
      <c r="G26" s="26"/>
      <c r="H26" s="181"/>
      <c r="I26" s="28"/>
      <c r="J26" s="16"/>
      <c r="K26" s="26"/>
      <c r="L26" s="49"/>
      <c r="M26" s="34"/>
      <c r="N26" s="19"/>
      <c r="O26" s="26"/>
      <c r="P26" s="49"/>
      <c r="Q26" s="34"/>
      <c r="R26" s="18"/>
      <c r="S26" s="26"/>
      <c r="T26" s="49"/>
      <c r="U26" s="34"/>
      <c r="V26" s="110" t="s">
        <v>87</v>
      </c>
      <c r="W26" s="176">
        <v>350</v>
      </c>
      <c r="X26" s="217"/>
      <c r="Y26" s="109"/>
      <c r="Z26" s="1"/>
    </row>
    <row r="27" spans="1:32" ht="13.5" customHeight="1">
      <c r="A27" s="13"/>
      <c r="B27" s="16" t="s">
        <v>131</v>
      </c>
      <c r="C27" s="108">
        <v>1490</v>
      </c>
      <c r="D27" s="217"/>
      <c r="E27" s="34"/>
      <c r="F27" s="16"/>
      <c r="G27" s="26"/>
      <c r="H27" s="181"/>
      <c r="I27" s="28"/>
      <c r="J27" s="16"/>
      <c r="K27" s="26"/>
      <c r="L27" s="49"/>
      <c r="M27" s="34"/>
      <c r="N27" s="19"/>
      <c r="O27" s="26"/>
      <c r="P27" s="49"/>
      <c r="Q27" s="34"/>
      <c r="R27" s="18"/>
      <c r="S27" s="26"/>
      <c r="T27" s="49"/>
      <c r="U27" s="34"/>
      <c r="V27" s="18"/>
      <c r="W27" s="26"/>
      <c r="X27" s="49"/>
      <c r="Y27" s="34"/>
      <c r="Z27" s="1"/>
    </row>
    <row r="28" spans="1:32" ht="13.5" customHeight="1">
      <c r="A28" s="13"/>
      <c r="B28" s="16" t="s">
        <v>132</v>
      </c>
      <c r="C28" s="108">
        <v>1290</v>
      </c>
      <c r="D28" s="217"/>
      <c r="E28" s="34"/>
      <c r="F28" s="16"/>
      <c r="G28" s="26"/>
      <c r="H28" s="181"/>
      <c r="I28" s="28"/>
      <c r="J28" s="16"/>
      <c r="K28" s="26"/>
      <c r="L28" s="49"/>
      <c r="M28" s="34"/>
      <c r="N28" s="19"/>
      <c r="O28" s="26"/>
      <c r="P28" s="49"/>
      <c r="Q28" s="34"/>
      <c r="R28" s="18"/>
      <c r="S28" s="26"/>
      <c r="T28" s="49"/>
      <c r="U28" s="106"/>
      <c r="V28" s="191"/>
      <c r="W28" s="97"/>
      <c r="X28" s="199"/>
      <c r="Y28" s="200"/>
      <c r="Z28" s="1"/>
    </row>
    <row r="29" spans="1:32" ht="13.5" customHeight="1">
      <c r="A29" s="13"/>
      <c r="B29" s="16" t="s">
        <v>133</v>
      </c>
      <c r="C29" s="107">
        <v>1330</v>
      </c>
      <c r="D29" s="217"/>
      <c r="E29" s="34"/>
      <c r="F29" s="16"/>
      <c r="G29" s="26"/>
      <c r="H29" s="181"/>
      <c r="I29" s="28"/>
      <c r="J29" s="16"/>
      <c r="K29" s="26"/>
      <c r="L29" s="49"/>
      <c r="M29" s="34"/>
      <c r="N29" s="19"/>
      <c r="O29" s="26"/>
      <c r="P29" s="49"/>
      <c r="Q29" s="34"/>
      <c r="R29" s="18"/>
      <c r="S29" s="26"/>
      <c r="T29" s="49"/>
      <c r="U29" s="106"/>
      <c r="V29" s="192" t="s">
        <v>256</v>
      </c>
      <c r="W29" s="115">
        <f>SUM(W20:W28)</f>
        <v>3140</v>
      </c>
      <c r="X29" s="201">
        <f>SUM(X20:X27)</f>
        <v>0</v>
      </c>
      <c r="Y29" s="126"/>
      <c r="Z29" s="1"/>
    </row>
    <row r="30" spans="1:32" ht="13.5" customHeight="1">
      <c r="A30" s="13"/>
      <c r="B30" s="16" t="s">
        <v>134</v>
      </c>
      <c r="C30" s="107">
        <v>1390</v>
      </c>
      <c r="D30" s="217"/>
      <c r="E30" s="34"/>
      <c r="F30" s="16"/>
      <c r="G30" s="26"/>
      <c r="H30" s="181"/>
      <c r="I30" s="28"/>
      <c r="J30" s="16"/>
      <c r="K30" s="26"/>
      <c r="L30" s="49"/>
      <c r="M30" s="34"/>
      <c r="N30" s="19"/>
      <c r="O30" s="26"/>
      <c r="P30" s="49"/>
      <c r="Q30" s="34"/>
      <c r="R30" s="18"/>
      <c r="S30" s="26"/>
      <c r="T30" s="49"/>
      <c r="U30" s="106"/>
      <c r="V30" s="18"/>
      <c r="W30" s="26"/>
      <c r="X30" s="49"/>
      <c r="Y30" s="34"/>
      <c r="Z30" s="1"/>
      <c r="AD30" s="15"/>
      <c r="AE30" s="1"/>
      <c r="AF30" s="1"/>
    </row>
    <row r="31" spans="1:32" ht="13.5" customHeight="1">
      <c r="A31" s="13"/>
      <c r="B31" s="16" t="s">
        <v>115</v>
      </c>
      <c r="C31" s="107">
        <v>810</v>
      </c>
      <c r="D31" s="217"/>
      <c r="E31" s="34"/>
      <c r="F31" s="16"/>
      <c r="G31" s="26"/>
      <c r="H31" s="181"/>
      <c r="I31" s="28"/>
      <c r="J31" s="16"/>
      <c r="K31" s="26"/>
      <c r="L31" s="49"/>
      <c r="M31" s="34"/>
      <c r="N31" s="19"/>
      <c r="O31" s="26"/>
      <c r="P31" s="49"/>
      <c r="Q31" s="34"/>
      <c r="R31" s="18"/>
      <c r="S31" s="26"/>
      <c r="T31" s="49"/>
      <c r="U31" s="34"/>
      <c r="V31" s="18"/>
      <c r="W31" s="26"/>
      <c r="X31" s="49"/>
      <c r="Y31" s="34"/>
      <c r="Z31" s="1"/>
      <c r="AD31" s="14"/>
      <c r="AE31" s="14"/>
      <c r="AF31" s="14"/>
    </row>
    <row r="32" spans="1:32" ht="13.5" customHeight="1">
      <c r="A32" s="13"/>
      <c r="B32" s="16" t="s">
        <v>135</v>
      </c>
      <c r="C32" s="107">
        <v>850</v>
      </c>
      <c r="D32" s="217"/>
      <c r="E32" s="34"/>
      <c r="F32" s="16"/>
      <c r="G32" s="26"/>
      <c r="H32" s="181"/>
      <c r="I32" s="28"/>
      <c r="J32" s="16"/>
      <c r="K32" s="26"/>
      <c r="L32" s="49"/>
      <c r="M32" s="34"/>
      <c r="N32" s="19"/>
      <c r="O32" s="26"/>
      <c r="P32" s="49"/>
      <c r="Q32" s="34"/>
      <c r="R32" s="18"/>
      <c r="S32" s="26"/>
      <c r="T32" s="49"/>
      <c r="U32" s="34"/>
      <c r="V32" s="18"/>
      <c r="W32" s="26"/>
      <c r="X32" s="49"/>
      <c r="Y32" s="34"/>
      <c r="Z32" s="1"/>
      <c r="AD32" s="14"/>
      <c r="AE32" s="14"/>
      <c r="AF32" s="14"/>
    </row>
    <row r="33" spans="1:32" ht="13.5" customHeight="1">
      <c r="A33" s="13"/>
      <c r="B33" s="16" t="s">
        <v>276</v>
      </c>
      <c r="C33" s="107">
        <v>1530</v>
      </c>
      <c r="D33" s="217"/>
      <c r="E33" s="34"/>
      <c r="F33" s="16"/>
      <c r="G33" s="26"/>
      <c r="H33" s="181"/>
      <c r="I33" s="28"/>
      <c r="J33" s="16"/>
      <c r="K33" s="26"/>
      <c r="L33" s="49"/>
      <c r="M33" s="34"/>
      <c r="N33" s="19"/>
      <c r="O33" s="26"/>
      <c r="P33" s="49"/>
      <c r="Q33" s="34"/>
      <c r="R33" s="18"/>
      <c r="S33" s="26"/>
      <c r="T33" s="49"/>
      <c r="U33" s="34"/>
      <c r="V33" s="18"/>
      <c r="W33" s="26"/>
      <c r="X33" s="49"/>
      <c r="Y33" s="34"/>
      <c r="Z33" s="1"/>
      <c r="AD33" s="14"/>
      <c r="AE33" s="14"/>
      <c r="AF33" s="14"/>
    </row>
    <row r="34" spans="1:32" ht="13.5" customHeight="1">
      <c r="A34" s="13"/>
      <c r="B34" s="16" t="s">
        <v>136</v>
      </c>
      <c r="C34" s="107">
        <v>2570</v>
      </c>
      <c r="D34" s="217"/>
      <c r="E34" s="34"/>
      <c r="F34" s="16"/>
      <c r="G34" s="26"/>
      <c r="H34" s="181"/>
      <c r="I34" s="28"/>
      <c r="J34" s="16"/>
      <c r="K34" s="26"/>
      <c r="L34" s="49"/>
      <c r="M34" s="34"/>
      <c r="N34" s="19"/>
      <c r="O34" s="26"/>
      <c r="P34" s="49"/>
      <c r="Q34" s="34"/>
      <c r="R34" s="18"/>
      <c r="S34" s="26"/>
      <c r="T34" s="49"/>
      <c r="U34" s="34"/>
      <c r="V34" s="18"/>
      <c r="W34" s="26"/>
      <c r="X34" s="49"/>
      <c r="Y34" s="34"/>
      <c r="Z34" s="1"/>
      <c r="AD34" s="14"/>
      <c r="AE34" s="14"/>
      <c r="AF34" s="14"/>
    </row>
    <row r="35" spans="1:32" ht="13.5" customHeight="1">
      <c r="A35" s="13"/>
      <c r="B35" s="16" t="s">
        <v>137</v>
      </c>
      <c r="C35" s="107">
        <v>1160</v>
      </c>
      <c r="D35" s="217"/>
      <c r="E35" s="34"/>
      <c r="F35" s="16"/>
      <c r="G35" s="26"/>
      <c r="H35" s="181"/>
      <c r="I35" s="28"/>
      <c r="J35" s="16"/>
      <c r="K35" s="26"/>
      <c r="L35" s="49"/>
      <c r="M35" s="34"/>
      <c r="N35" s="19"/>
      <c r="O35" s="26"/>
      <c r="P35" s="49"/>
      <c r="Q35" s="34"/>
      <c r="R35" s="18"/>
      <c r="S35" s="26"/>
      <c r="T35" s="49"/>
      <c r="U35" s="34"/>
      <c r="V35" s="18"/>
      <c r="W35" s="26"/>
      <c r="X35" s="49"/>
      <c r="Y35" s="34"/>
      <c r="Z35" s="1"/>
      <c r="AD35" s="14"/>
      <c r="AE35" s="14"/>
      <c r="AF35" s="14"/>
    </row>
    <row r="36" spans="1:32" ht="13.5" customHeight="1">
      <c r="A36" s="13"/>
      <c r="B36" s="16" t="s">
        <v>138</v>
      </c>
      <c r="C36" s="107">
        <v>1540</v>
      </c>
      <c r="D36" s="217"/>
      <c r="E36" s="34"/>
      <c r="F36" s="16"/>
      <c r="G36" s="26"/>
      <c r="H36" s="181"/>
      <c r="I36" s="28"/>
      <c r="J36" s="16"/>
      <c r="K36" s="26"/>
      <c r="L36" s="49"/>
      <c r="M36" s="34"/>
      <c r="N36" s="19"/>
      <c r="O36" s="26"/>
      <c r="P36" s="49"/>
      <c r="Q36" s="34"/>
      <c r="R36" s="18"/>
      <c r="S36" s="26"/>
      <c r="T36" s="49"/>
      <c r="U36" s="34"/>
      <c r="V36" s="18"/>
      <c r="W36" s="26"/>
      <c r="X36" s="49"/>
      <c r="Y36" s="34"/>
      <c r="Z36" s="1"/>
      <c r="AD36" s="14"/>
      <c r="AE36" s="14"/>
      <c r="AF36" s="14"/>
    </row>
    <row r="37" spans="1:32" ht="13.5" customHeight="1">
      <c r="A37" s="13"/>
      <c r="B37" s="16"/>
      <c r="C37" s="107"/>
      <c r="D37" s="217"/>
      <c r="E37" s="34"/>
      <c r="F37" s="16"/>
      <c r="G37" s="26"/>
      <c r="H37" s="181"/>
      <c r="I37" s="28"/>
      <c r="J37" s="16"/>
      <c r="K37" s="26"/>
      <c r="L37" s="49"/>
      <c r="M37" s="34"/>
      <c r="N37" s="19"/>
      <c r="O37" s="26"/>
      <c r="P37" s="49"/>
      <c r="Q37" s="34"/>
      <c r="R37" s="18"/>
      <c r="S37" s="26"/>
      <c r="T37" s="49"/>
      <c r="U37" s="34"/>
      <c r="V37" s="18"/>
      <c r="W37" s="26"/>
      <c r="X37" s="49"/>
      <c r="Y37" s="34"/>
      <c r="Z37" s="1"/>
      <c r="AD37" s="14"/>
      <c r="AE37" s="14"/>
      <c r="AF37" s="14"/>
    </row>
    <row r="38" spans="1:32" ht="13.5" customHeight="1">
      <c r="A38" s="13"/>
      <c r="B38" s="16"/>
      <c r="C38" s="107"/>
      <c r="D38" s="217"/>
      <c r="E38" s="34"/>
      <c r="F38" s="16"/>
      <c r="G38" s="26"/>
      <c r="H38" s="181"/>
      <c r="I38" s="28"/>
      <c r="J38" s="16"/>
      <c r="K38" s="26"/>
      <c r="L38" s="49"/>
      <c r="M38" s="34"/>
      <c r="N38" s="19"/>
      <c r="O38" s="26"/>
      <c r="P38" s="49"/>
      <c r="Q38" s="34"/>
      <c r="R38" s="18"/>
      <c r="S38" s="26"/>
      <c r="T38" s="49"/>
      <c r="U38" s="34"/>
      <c r="V38" s="18"/>
      <c r="W38" s="26"/>
      <c r="X38" s="49"/>
      <c r="Y38" s="34"/>
      <c r="Z38" s="1"/>
      <c r="AD38" s="14"/>
      <c r="AE38" s="14"/>
      <c r="AF38" s="14"/>
    </row>
    <row r="39" spans="1:32" ht="13.5" customHeight="1">
      <c r="A39" s="13"/>
      <c r="B39" s="16"/>
      <c r="C39" s="107"/>
      <c r="D39" s="217"/>
      <c r="E39" s="34"/>
      <c r="F39" s="16"/>
      <c r="G39" s="26"/>
      <c r="H39" s="181"/>
      <c r="I39" s="28"/>
      <c r="J39" s="16"/>
      <c r="K39" s="26"/>
      <c r="L39" s="49"/>
      <c r="M39" s="34"/>
      <c r="N39" s="19"/>
      <c r="O39" s="26"/>
      <c r="P39" s="49"/>
      <c r="Q39" s="34"/>
      <c r="R39" s="18"/>
      <c r="S39" s="26"/>
      <c r="T39" s="49"/>
      <c r="U39" s="34"/>
      <c r="V39" s="18"/>
      <c r="W39" s="26"/>
      <c r="X39" s="49"/>
      <c r="Y39" s="34"/>
      <c r="Z39" s="1"/>
      <c r="AD39" s="14"/>
      <c r="AE39" s="14"/>
      <c r="AF39" s="14"/>
    </row>
    <row r="40" spans="1:32" ht="13.5" customHeight="1">
      <c r="A40" s="13"/>
      <c r="B40" s="16"/>
      <c r="C40" s="26"/>
      <c r="D40" s="181"/>
      <c r="E40" s="34"/>
      <c r="F40" s="16"/>
      <c r="G40" s="26"/>
      <c r="H40" s="181"/>
      <c r="I40" s="28"/>
      <c r="J40" s="16"/>
      <c r="K40" s="26"/>
      <c r="L40" s="49"/>
      <c r="M40" s="34"/>
      <c r="N40" s="19"/>
      <c r="O40" s="26"/>
      <c r="P40" s="49"/>
      <c r="Q40" s="34"/>
      <c r="R40" s="18"/>
      <c r="S40" s="26"/>
      <c r="T40" s="49"/>
      <c r="U40" s="34"/>
      <c r="V40" s="18"/>
      <c r="W40" s="26"/>
      <c r="X40" s="49"/>
      <c r="Y40" s="34"/>
      <c r="Z40" s="1"/>
      <c r="AD40" s="14"/>
      <c r="AE40" s="14"/>
      <c r="AF40" s="14"/>
    </row>
    <row r="41" spans="1:32" ht="13.5" customHeight="1">
      <c r="A41" s="13"/>
      <c r="B41" s="16"/>
      <c r="C41" s="26"/>
      <c r="D41" s="181"/>
      <c r="E41" s="34"/>
      <c r="F41" s="16"/>
      <c r="G41" s="26"/>
      <c r="H41" s="181"/>
      <c r="I41" s="28"/>
      <c r="J41" s="16"/>
      <c r="K41" s="26"/>
      <c r="L41" s="49"/>
      <c r="M41" s="34"/>
      <c r="N41" s="19"/>
      <c r="O41" s="26"/>
      <c r="P41" s="49"/>
      <c r="Q41" s="34"/>
      <c r="R41" s="18"/>
      <c r="S41" s="26"/>
      <c r="T41" s="49"/>
      <c r="U41" s="34"/>
      <c r="V41" s="18"/>
      <c r="W41" s="26"/>
      <c r="X41" s="49"/>
      <c r="Y41" s="34"/>
      <c r="Z41" s="1"/>
      <c r="AD41" s="14"/>
      <c r="AE41" s="14"/>
      <c r="AF41" s="14"/>
    </row>
    <row r="42" spans="1:32" ht="13.5" customHeight="1">
      <c r="A42" s="13"/>
      <c r="B42" s="16"/>
      <c r="C42" s="108"/>
      <c r="D42" s="183"/>
      <c r="E42" s="34"/>
      <c r="F42" s="17"/>
      <c r="G42" s="27"/>
      <c r="H42" s="183"/>
      <c r="I42" s="28"/>
      <c r="J42" s="16"/>
      <c r="K42" s="26"/>
      <c r="L42" s="49"/>
      <c r="M42" s="34"/>
      <c r="N42" s="19"/>
      <c r="O42" s="26"/>
      <c r="P42" s="49"/>
      <c r="Q42" s="34"/>
      <c r="R42" s="18"/>
      <c r="S42" s="26"/>
      <c r="T42" s="49"/>
      <c r="U42" s="34"/>
      <c r="V42" s="18"/>
      <c r="W42" s="26"/>
      <c r="X42" s="49"/>
      <c r="Y42" s="34"/>
      <c r="Z42" s="1"/>
      <c r="AD42" s="14"/>
      <c r="AE42" s="14"/>
      <c r="AF42" s="14"/>
    </row>
    <row r="43" spans="1:32" ht="13.5" customHeight="1">
      <c r="A43" s="13"/>
      <c r="B43" s="124" t="s">
        <v>77</v>
      </c>
      <c r="C43" s="115">
        <f>SUM(C9:C42)</f>
        <v>42990</v>
      </c>
      <c r="D43" s="159">
        <f>SUM(D9:D42)</f>
        <v>0</v>
      </c>
      <c r="E43" s="34"/>
      <c r="F43" s="125" t="s">
        <v>78</v>
      </c>
      <c r="G43" s="115">
        <f>SUM(G9:G21)</f>
        <v>11830</v>
      </c>
      <c r="H43" s="188">
        <f>SUM(H9:H21)</f>
        <v>0</v>
      </c>
      <c r="I43" s="28"/>
      <c r="J43" s="16"/>
      <c r="K43" s="26"/>
      <c r="L43" s="49"/>
      <c r="M43" s="34"/>
      <c r="N43" s="19"/>
      <c r="O43" s="26"/>
      <c r="P43" s="49"/>
      <c r="Q43" s="34"/>
      <c r="R43" s="18"/>
      <c r="S43" s="26"/>
      <c r="T43" s="49"/>
      <c r="U43" s="34"/>
      <c r="V43" s="18"/>
      <c r="W43" s="26"/>
      <c r="X43" s="49"/>
      <c r="Y43" s="34"/>
      <c r="Z43" s="1"/>
      <c r="AD43" s="14"/>
      <c r="AE43" s="14"/>
      <c r="AF43" s="14"/>
    </row>
    <row r="44" spans="1:32" ht="13.5" customHeight="1">
      <c r="A44" s="13"/>
      <c r="B44" s="16"/>
      <c r="C44" s="26"/>
      <c r="D44" s="181"/>
      <c r="E44" s="34"/>
      <c r="F44" s="16"/>
      <c r="G44" s="26"/>
      <c r="H44" s="181"/>
      <c r="I44" s="28"/>
      <c r="J44" s="16"/>
      <c r="K44" s="26"/>
      <c r="L44" s="49"/>
      <c r="M44" s="34"/>
      <c r="N44" s="19"/>
      <c r="O44" s="26"/>
      <c r="P44" s="49"/>
      <c r="Q44" s="34"/>
      <c r="R44" s="18"/>
      <c r="S44" s="26"/>
      <c r="T44" s="49"/>
      <c r="U44" s="34"/>
      <c r="V44" s="18"/>
      <c r="W44" s="26"/>
      <c r="X44" s="49"/>
      <c r="Y44" s="34"/>
      <c r="Z44" s="1"/>
    </row>
    <row r="45" spans="1:32" ht="13.5" customHeight="1">
      <c r="A45" s="13"/>
      <c r="B45" s="16"/>
      <c r="C45" s="26"/>
      <c r="D45" s="181"/>
      <c r="E45" s="34"/>
      <c r="F45" s="16"/>
      <c r="G45" s="26"/>
      <c r="H45" s="181"/>
      <c r="I45" s="28"/>
      <c r="J45" s="16"/>
      <c r="K45" s="26"/>
      <c r="L45" s="49"/>
      <c r="M45" s="34"/>
      <c r="N45" s="19"/>
      <c r="O45" s="26"/>
      <c r="P45" s="49"/>
      <c r="Q45" s="34"/>
      <c r="R45" s="18"/>
      <c r="S45" s="26"/>
      <c r="T45" s="49"/>
      <c r="U45" s="34"/>
      <c r="V45" s="18"/>
      <c r="W45" s="26"/>
      <c r="X45" s="49"/>
      <c r="Y45" s="34"/>
      <c r="Z45" s="1"/>
    </row>
    <row r="46" spans="1:32" ht="13.5" customHeight="1">
      <c r="A46" s="13"/>
      <c r="B46" s="16"/>
      <c r="C46" s="26"/>
      <c r="D46" s="181"/>
      <c r="E46" s="34"/>
      <c r="F46" s="16"/>
      <c r="G46" s="26"/>
      <c r="H46" s="181"/>
      <c r="I46" s="28"/>
      <c r="J46" s="16"/>
      <c r="K46" s="26"/>
      <c r="L46" s="49"/>
      <c r="M46" s="34"/>
      <c r="N46" s="19"/>
      <c r="O46" s="26"/>
      <c r="P46" s="49"/>
      <c r="Q46" s="34"/>
      <c r="R46" s="18"/>
      <c r="S46" s="26"/>
      <c r="T46" s="49"/>
      <c r="U46" s="34"/>
      <c r="V46" s="18"/>
      <c r="W46" s="26"/>
      <c r="X46" s="49"/>
      <c r="Y46" s="34"/>
      <c r="Z46" s="1"/>
    </row>
    <row r="47" spans="1:32" ht="13.5" customHeight="1">
      <c r="A47" s="13"/>
      <c r="B47" s="16"/>
      <c r="C47" s="26"/>
      <c r="D47" s="181"/>
      <c r="E47" s="34"/>
      <c r="F47" s="16"/>
      <c r="G47" s="26"/>
      <c r="H47" s="181"/>
      <c r="I47" s="28"/>
      <c r="J47" s="16"/>
      <c r="K47" s="26"/>
      <c r="L47" s="49"/>
      <c r="M47" s="34"/>
      <c r="N47" s="19"/>
      <c r="O47" s="26"/>
      <c r="P47" s="49"/>
      <c r="Q47" s="34"/>
      <c r="R47" s="18"/>
      <c r="S47" s="26"/>
      <c r="T47" s="49"/>
      <c r="U47" s="34"/>
      <c r="V47" s="18"/>
      <c r="W47" s="26"/>
      <c r="X47" s="49"/>
      <c r="Y47" s="34"/>
      <c r="Z47" s="1"/>
    </row>
    <row r="48" spans="1:32" ht="13.5" customHeight="1">
      <c r="A48" s="13"/>
      <c r="B48" s="16"/>
      <c r="C48" s="26"/>
      <c r="D48" s="181"/>
      <c r="E48" s="34"/>
      <c r="F48" s="16"/>
      <c r="G48" s="26"/>
      <c r="H48" s="181"/>
      <c r="I48" s="28"/>
      <c r="J48" s="16"/>
      <c r="K48" s="26"/>
      <c r="L48" s="49"/>
      <c r="M48" s="34"/>
      <c r="N48" s="19"/>
      <c r="O48" s="26"/>
      <c r="P48" s="49"/>
      <c r="Q48" s="34"/>
      <c r="R48" s="18"/>
      <c r="S48" s="26"/>
      <c r="T48" s="49"/>
      <c r="U48" s="34"/>
      <c r="V48" s="18"/>
      <c r="W48" s="26"/>
      <c r="X48" s="49"/>
      <c r="Y48" s="34"/>
      <c r="Z48" s="1"/>
    </row>
    <row r="49" spans="1:26" ht="13.5" customHeight="1">
      <c r="A49" s="13"/>
      <c r="B49" s="16"/>
      <c r="C49" s="26"/>
      <c r="D49" s="181"/>
      <c r="E49" s="34"/>
      <c r="F49" s="16"/>
      <c r="G49" s="26"/>
      <c r="H49" s="181"/>
      <c r="I49" s="28"/>
      <c r="J49" s="16"/>
      <c r="K49" s="26"/>
      <c r="L49" s="49"/>
      <c r="M49" s="34"/>
      <c r="N49" s="19"/>
      <c r="O49" s="26"/>
      <c r="P49" s="49"/>
      <c r="Q49" s="34"/>
      <c r="R49" s="18"/>
      <c r="S49" s="26"/>
      <c r="T49" s="49"/>
      <c r="U49" s="34"/>
      <c r="V49" s="18"/>
      <c r="W49" s="26"/>
      <c r="X49" s="49"/>
      <c r="Y49" s="34"/>
      <c r="Z49" s="1"/>
    </row>
    <row r="50" spans="1:26" ht="13.5" customHeight="1" thickBot="1">
      <c r="A50" s="13"/>
      <c r="B50" s="16"/>
      <c r="C50" s="26"/>
      <c r="D50" s="184"/>
      <c r="E50" s="185"/>
      <c r="F50" s="16"/>
      <c r="G50" s="26"/>
      <c r="H50" s="184"/>
      <c r="I50" s="189"/>
      <c r="J50" s="16"/>
      <c r="K50" s="26"/>
      <c r="L50" s="49"/>
      <c r="M50" s="34"/>
      <c r="N50" s="19"/>
      <c r="O50" s="26"/>
      <c r="P50" s="49"/>
      <c r="Q50" s="34"/>
      <c r="R50" s="18"/>
      <c r="S50" s="26"/>
      <c r="T50" s="49"/>
      <c r="U50" s="34"/>
      <c r="V50" s="18"/>
      <c r="W50" s="26"/>
      <c r="X50" s="49"/>
      <c r="Y50" s="34"/>
      <c r="Z50" s="1"/>
    </row>
    <row r="51" spans="1:26" ht="13.5" customHeight="1">
      <c r="A51" s="37"/>
      <c r="B51" s="24"/>
      <c r="C51" s="38"/>
      <c r="D51" s="39"/>
      <c r="E51" s="39"/>
      <c r="F51" s="24"/>
      <c r="G51" s="38"/>
      <c r="H51" s="39"/>
      <c r="I51" s="39"/>
      <c r="J51" s="24"/>
      <c r="K51" s="38"/>
      <c r="L51" s="39"/>
      <c r="M51" s="39"/>
      <c r="N51" s="44"/>
      <c r="O51" s="38"/>
      <c r="P51" s="39"/>
      <c r="Q51" s="39"/>
      <c r="R51" s="40"/>
      <c r="S51" s="38"/>
      <c r="T51" s="39"/>
      <c r="U51" s="39"/>
      <c r="V51" s="40"/>
      <c r="W51" s="38"/>
      <c r="X51" s="38"/>
      <c r="Y51" s="41"/>
      <c r="Z51" s="1"/>
    </row>
    <row r="52" spans="1:26" ht="13.5" customHeight="1" thickBot="1">
      <c r="A52" s="116">
        <f>SUM(W52,S52,O52,K52,G52)</f>
        <v>66790</v>
      </c>
      <c r="B52" s="117"/>
      <c r="C52" s="118"/>
      <c r="D52" s="119"/>
      <c r="E52" s="204"/>
      <c r="F52" s="135" t="s">
        <v>76</v>
      </c>
      <c r="G52" s="121">
        <f>SUM(C43,G43)</f>
        <v>54820</v>
      </c>
      <c r="H52" s="122">
        <f>SUM(D43,H43)</f>
        <v>0</v>
      </c>
      <c r="I52" s="203"/>
      <c r="J52" s="202" t="s">
        <v>76</v>
      </c>
      <c r="K52" s="121">
        <f>SUM(K9:K17)</f>
        <v>3130</v>
      </c>
      <c r="L52" s="123">
        <f>SUM(L9:L17)</f>
        <v>0</v>
      </c>
      <c r="M52" s="203"/>
      <c r="N52" s="202" t="s">
        <v>76</v>
      </c>
      <c r="O52" s="121">
        <f>SUM(O9:O15)</f>
        <v>3300</v>
      </c>
      <c r="P52" s="123">
        <f>SUM(P9:P15)</f>
        <v>0</v>
      </c>
      <c r="Q52" s="203"/>
      <c r="R52" s="202" t="s">
        <v>76</v>
      </c>
      <c r="S52" s="121">
        <f>SUM(S9:S17)</f>
        <v>1600</v>
      </c>
      <c r="T52" s="123">
        <f>SUM(T9:T17)</f>
        <v>0</v>
      </c>
      <c r="U52" s="203"/>
      <c r="V52" s="202" t="s">
        <v>76</v>
      </c>
      <c r="W52" s="121">
        <f>SUM(W13,W29)</f>
        <v>3940</v>
      </c>
      <c r="X52" s="122">
        <f>SUM(X13,X29)</f>
        <v>0</v>
      </c>
      <c r="Y52" s="122"/>
      <c r="Z52" s="1"/>
    </row>
    <row r="53" spans="1:26" ht="24" customHeight="1">
      <c r="A53" s="47" t="s">
        <v>112</v>
      </c>
      <c r="B53" s="30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2"/>
      <c r="X53" s="158" t="s">
        <v>275</v>
      </c>
      <c r="Y53" s="158"/>
    </row>
    <row r="54" spans="1:26" ht="13.5" customHeight="1"/>
    <row r="55" spans="1:26" ht="13.5" hidden="1" customHeight="1">
      <c r="F55" s="224">
        <v>2</v>
      </c>
    </row>
    <row r="56" spans="1:26" ht="13.5" hidden="1" customHeight="1">
      <c r="A56" s="4">
        <v>1</v>
      </c>
      <c r="B56" s="224">
        <v>2</v>
      </c>
      <c r="C56" s="4">
        <v>3</v>
      </c>
      <c r="D56" s="4">
        <v>4</v>
      </c>
      <c r="E56" s="4">
        <v>5</v>
      </c>
      <c r="F56" s="4">
        <v>6</v>
      </c>
      <c r="G56" s="4">
        <v>7</v>
      </c>
      <c r="H56" s="4">
        <v>8</v>
      </c>
      <c r="I56" s="4">
        <v>9</v>
      </c>
      <c r="J56" s="224">
        <v>10</v>
      </c>
      <c r="K56" s="4">
        <v>11</v>
      </c>
      <c r="L56" s="4">
        <v>12</v>
      </c>
      <c r="M56" s="4">
        <v>13</v>
      </c>
      <c r="N56" s="224">
        <v>14</v>
      </c>
      <c r="O56" s="4">
        <v>15</v>
      </c>
      <c r="P56" s="4">
        <v>16</v>
      </c>
      <c r="Q56" s="4">
        <v>17</v>
      </c>
      <c r="R56" s="224">
        <v>18</v>
      </c>
      <c r="S56" s="4">
        <v>19</v>
      </c>
      <c r="T56" s="4">
        <v>20</v>
      </c>
      <c r="U56" s="4">
        <v>21</v>
      </c>
      <c r="V56" s="224">
        <v>22</v>
      </c>
      <c r="W56" s="4">
        <v>23</v>
      </c>
      <c r="X56" s="4">
        <v>24</v>
      </c>
      <c r="Y56" s="4">
        <v>25</v>
      </c>
    </row>
    <row r="57" spans="1:26" ht="13.5" customHeight="1"/>
    <row r="58" spans="1:26" ht="13.5" customHeight="1"/>
    <row r="59" spans="1:26" ht="13.5" customHeight="1"/>
    <row r="60" spans="1:26" ht="13.5" customHeight="1"/>
  </sheetData>
  <mergeCells count="12">
    <mergeCell ref="T1:Y1"/>
    <mergeCell ref="T2:Y5"/>
    <mergeCell ref="A7:A8"/>
    <mergeCell ref="AA8:AA12"/>
    <mergeCell ref="R3:S5"/>
    <mergeCell ref="N2:N5"/>
    <mergeCell ref="A10:A23"/>
    <mergeCell ref="A2:F5"/>
    <mergeCell ref="G2:G5"/>
    <mergeCell ref="H2:M5"/>
    <mergeCell ref="O3:Q5"/>
    <mergeCell ref="H1:M1"/>
  </mergeCells>
  <phoneticPr fontId="7"/>
  <dataValidations count="2">
    <dataValidation type="whole" allowBlank="1" showInputMessage="1" showErrorMessage="1" sqref="H9:H17 L9:L14 D9:D38">
      <formula1>1</formula1>
      <formula2>C9</formula2>
    </dataValidation>
    <dataValidation type="whole" allowBlank="1" showInputMessage="1" showErrorMessage="1" sqref="P9:P15 T9:T17 X10:X11 X20:X26">
      <formula1>10</formula1>
      <formula2>O9</formula2>
    </dataValidation>
  </dataValidations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63" orientation="landscape" horizontalDpi="360" verticalDpi="36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F63"/>
  <sheetViews>
    <sheetView showZeros="0" zoomScale="80" zoomScaleNormal="80" workbookViewId="0">
      <selection activeCell="A2" sqref="A2:F5"/>
    </sheetView>
  </sheetViews>
  <sheetFormatPr defaultColWidth="8.5" defaultRowHeight="13.5"/>
  <cols>
    <col min="1" max="1" width="9.5" style="4" customWidth="1"/>
    <col min="2" max="2" width="11.25" style="4" customWidth="1"/>
    <col min="3" max="5" width="8.125" style="4" customWidth="1"/>
    <col min="6" max="6" width="11.25" style="4" customWidth="1"/>
    <col min="7" max="9" width="8.125" style="4" customWidth="1"/>
    <col min="10" max="10" width="11.25" style="4" customWidth="1"/>
    <col min="11" max="13" width="8.125" style="4" customWidth="1"/>
    <col min="14" max="14" width="11.25" style="4" customWidth="1"/>
    <col min="15" max="17" width="8.125" style="4" customWidth="1"/>
    <col min="18" max="18" width="11.25" style="4" customWidth="1"/>
    <col min="19" max="21" width="8.125" style="4" customWidth="1"/>
    <col min="22" max="22" width="11.25" style="4" customWidth="1"/>
    <col min="23" max="25" width="8.125" style="4" customWidth="1"/>
    <col min="26" max="26" width="1.625" style="4" customWidth="1"/>
    <col min="27" max="27" width="3.375" style="4" customWidth="1"/>
    <col min="28" max="16384" width="8.5" style="4"/>
  </cols>
  <sheetData>
    <row r="1" spans="1:32" s="31" customFormat="1" ht="16.5" customHeight="1">
      <c r="A1" s="164" t="s">
        <v>0</v>
      </c>
      <c r="B1" s="165"/>
      <c r="C1" s="165"/>
      <c r="D1" s="165"/>
      <c r="E1" s="165"/>
      <c r="F1" s="165"/>
      <c r="G1" s="166"/>
      <c r="H1" s="318" t="s">
        <v>1</v>
      </c>
      <c r="I1" s="319"/>
      <c r="J1" s="319"/>
      <c r="K1" s="319"/>
      <c r="L1" s="319"/>
      <c r="M1" s="320"/>
      <c r="N1" s="167" t="s">
        <v>2</v>
      </c>
      <c r="O1" s="164" t="s">
        <v>3</v>
      </c>
      <c r="P1" s="165"/>
      <c r="Q1" s="165"/>
      <c r="R1" s="165"/>
      <c r="S1" s="166"/>
      <c r="T1" s="318" t="s">
        <v>4</v>
      </c>
      <c r="U1" s="319"/>
      <c r="V1" s="319"/>
      <c r="W1" s="319"/>
      <c r="X1" s="319"/>
      <c r="Y1" s="320"/>
      <c r="Z1" s="179"/>
    </row>
    <row r="2" spans="1:32" ht="12.75" customHeight="1">
      <c r="A2" s="331">
        <f>高知1!A2</f>
        <v>0</v>
      </c>
      <c r="B2" s="332"/>
      <c r="C2" s="332"/>
      <c r="D2" s="332"/>
      <c r="E2" s="332"/>
      <c r="F2" s="332"/>
      <c r="G2" s="337" t="s">
        <v>109</v>
      </c>
      <c r="H2" s="356">
        <f>高知1!H2</f>
        <v>0</v>
      </c>
      <c r="I2" s="357"/>
      <c r="J2" s="357"/>
      <c r="K2" s="357"/>
      <c r="L2" s="357"/>
      <c r="M2" s="358"/>
      <c r="N2" s="321">
        <f>高知1!N2</f>
        <v>0</v>
      </c>
      <c r="O2" s="168" t="s">
        <v>13</v>
      </c>
      <c r="P2" s="169"/>
      <c r="Q2" s="205"/>
      <c r="R2" s="170" t="s">
        <v>14</v>
      </c>
      <c r="S2" s="171"/>
      <c r="T2" s="340">
        <f>高知1!T2</f>
        <v>0</v>
      </c>
      <c r="U2" s="341"/>
      <c r="V2" s="341"/>
      <c r="W2" s="341"/>
      <c r="X2" s="341"/>
      <c r="Y2" s="342"/>
      <c r="Z2" s="177"/>
    </row>
    <row r="3" spans="1:32" ht="21" customHeight="1">
      <c r="A3" s="333"/>
      <c r="B3" s="334"/>
      <c r="C3" s="334"/>
      <c r="D3" s="334"/>
      <c r="E3" s="334"/>
      <c r="F3" s="334"/>
      <c r="G3" s="338"/>
      <c r="H3" s="359"/>
      <c r="I3" s="360"/>
      <c r="J3" s="360"/>
      <c r="K3" s="360"/>
      <c r="L3" s="360"/>
      <c r="M3" s="361"/>
      <c r="N3" s="322"/>
      <c r="O3" s="349">
        <f>SUM(D55,H55,L55,P55,T55,X55)</f>
        <v>0</v>
      </c>
      <c r="P3" s="304"/>
      <c r="Q3" s="350"/>
      <c r="R3" s="324">
        <f>SUM(高知1!O3,高知2!O3,高知3!O3,高知4!O3,高知5!O3)</f>
        <v>0</v>
      </c>
      <c r="S3" s="325"/>
      <c r="T3" s="343"/>
      <c r="U3" s="344"/>
      <c r="V3" s="344"/>
      <c r="W3" s="344"/>
      <c r="X3" s="344"/>
      <c r="Y3" s="345"/>
      <c r="Z3" s="177"/>
    </row>
    <row r="4" spans="1:32" s="3" customFormat="1" ht="18" customHeight="1">
      <c r="A4" s="333"/>
      <c r="B4" s="334"/>
      <c r="C4" s="334"/>
      <c r="D4" s="334"/>
      <c r="E4" s="334"/>
      <c r="F4" s="334"/>
      <c r="G4" s="338"/>
      <c r="H4" s="359"/>
      <c r="I4" s="360"/>
      <c r="J4" s="360"/>
      <c r="K4" s="360"/>
      <c r="L4" s="360"/>
      <c r="M4" s="361"/>
      <c r="N4" s="322"/>
      <c r="O4" s="351"/>
      <c r="P4" s="307"/>
      <c r="Q4" s="352"/>
      <c r="R4" s="324"/>
      <c r="S4" s="325"/>
      <c r="T4" s="343"/>
      <c r="U4" s="344"/>
      <c r="V4" s="344"/>
      <c r="W4" s="344"/>
      <c r="X4" s="344"/>
      <c r="Y4" s="345"/>
      <c r="Z4" s="177"/>
    </row>
    <row r="5" spans="1:32" ht="6.75" customHeight="1">
      <c r="A5" s="335"/>
      <c r="B5" s="336"/>
      <c r="C5" s="336"/>
      <c r="D5" s="336"/>
      <c r="E5" s="336"/>
      <c r="F5" s="336"/>
      <c r="G5" s="339"/>
      <c r="H5" s="362"/>
      <c r="I5" s="363"/>
      <c r="J5" s="363"/>
      <c r="K5" s="363"/>
      <c r="L5" s="363"/>
      <c r="M5" s="364"/>
      <c r="N5" s="323"/>
      <c r="O5" s="353"/>
      <c r="P5" s="354"/>
      <c r="Q5" s="355"/>
      <c r="R5" s="326"/>
      <c r="S5" s="327"/>
      <c r="T5" s="346"/>
      <c r="U5" s="347"/>
      <c r="V5" s="347"/>
      <c r="W5" s="347"/>
      <c r="X5" s="347"/>
      <c r="Y5" s="348"/>
      <c r="Z5" s="177"/>
    </row>
    <row r="6" spans="1:32" ht="7.5" customHeight="1" thickBo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32" s="11" customFormat="1" ht="18" customHeight="1" thickBot="1">
      <c r="A7" s="277" t="s">
        <v>12</v>
      </c>
      <c r="B7" s="29" t="s">
        <v>21</v>
      </c>
      <c r="C7" s="5"/>
      <c r="D7" s="5"/>
      <c r="E7" s="5"/>
      <c r="F7" s="29" t="s">
        <v>5</v>
      </c>
      <c r="G7" s="5"/>
      <c r="H7" s="6"/>
      <c r="I7" s="215"/>
      <c r="J7" s="7" t="s">
        <v>6</v>
      </c>
      <c r="K7" s="5"/>
      <c r="L7" s="8"/>
      <c r="M7" s="215"/>
      <c r="N7" s="9" t="s">
        <v>7</v>
      </c>
      <c r="O7" s="5"/>
      <c r="P7" s="6"/>
      <c r="Q7" s="215"/>
      <c r="R7" s="9" t="s">
        <v>8</v>
      </c>
      <c r="S7" s="5"/>
      <c r="T7" s="6"/>
      <c r="U7" s="215"/>
      <c r="V7" s="9" t="s">
        <v>268</v>
      </c>
      <c r="W7" s="5"/>
      <c r="X7" s="32"/>
      <c r="Y7" s="206"/>
      <c r="Z7" s="10"/>
    </row>
    <row r="8" spans="1:32" ht="15.75" customHeight="1">
      <c r="A8" s="278"/>
      <c r="B8" s="23" t="s">
        <v>9</v>
      </c>
      <c r="C8" s="23" t="s">
        <v>10</v>
      </c>
      <c r="D8" s="180" t="s">
        <v>11</v>
      </c>
      <c r="E8" s="208" t="s">
        <v>255</v>
      </c>
      <c r="F8" s="23" t="s">
        <v>9</v>
      </c>
      <c r="G8" s="23" t="s">
        <v>10</v>
      </c>
      <c r="H8" s="213" t="s">
        <v>11</v>
      </c>
      <c r="I8" s="208" t="s">
        <v>255</v>
      </c>
      <c r="J8" s="23" t="s">
        <v>9</v>
      </c>
      <c r="K8" s="23" t="s">
        <v>10</v>
      </c>
      <c r="L8" s="213" t="s">
        <v>11</v>
      </c>
      <c r="M8" s="208" t="s">
        <v>255</v>
      </c>
      <c r="N8" s="23" t="s">
        <v>9</v>
      </c>
      <c r="O8" s="23" t="s">
        <v>10</v>
      </c>
      <c r="P8" s="213" t="s">
        <v>11</v>
      </c>
      <c r="Q8" s="208" t="s">
        <v>255</v>
      </c>
      <c r="R8" s="23" t="s">
        <v>9</v>
      </c>
      <c r="S8" s="23" t="s">
        <v>10</v>
      </c>
      <c r="T8" s="213" t="s">
        <v>11</v>
      </c>
      <c r="U8" s="208" t="s">
        <v>255</v>
      </c>
      <c r="V8" s="23" t="s">
        <v>9</v>
      </c>
      <c r="W8" s="23" t="s">
        <v>10</v>
      </c>
      <c r="X8" s="213" t="s">
        <v>11</v>
      </c>
      <c r="Y8" s="208" t="s">
        <v>255</v>
      </c>
      <c r="Z8" s="1"/>
      <c r="AA8" s="279" t="s">
        <v>25</v>
      </c>
    </row>
    <row r="9" spans="1:32" ht="13.5" customHeight="1">
      <c r="A9" s="328" t="s">
        <v>90</v>
      </c>
      <c r="B9" s="16" t="s">
        <v>84</v>
      </c>
      <c r="C9" s="108">
        <v>1050</v>
      </c>
      <c r="D9" s="229"/>
      <c r="E9" s="34"/>
      <c r="F9" s="16"/>
      <c r="G9" s="26"/>
      <c r="H9" s="49"/>
      <c r="I9" s="34"/>
      <c r="J9" s="16" t="s">
        <v>243</v>
      </c>
      <c r="K9" s="108">
        <v>70</v>
      </c>
      <c r="L9" s="229"/>
      <c r="M9" s="34"/>
      <c r="N9" s="16" t="s">
        <v>243</v>
      </c>
      <c r="O9" s="26">
        <v>10</v>
      </c>
      <c r="P9" s="229"/>
      <c r="Q9" s="34"/>
      <c r="R9" s="19"/>
      <c r="S9" s="26"/>
      <c r="T9" s="49"/>
      <c r="U9" s="34"/>
      <c r="V9" s="110" t="s">
        <v>243</v>
      </c>
      <c r="W9" s="107">
        <v>130</v>
      </c>
      <c r="X9" s="229"/>
      <c r="Y9" s="109"/>
      <c r="Z9" s="1"/>
      <c r="AA9" s="279"/>
    </row>
    <row r="10" spans="1:32" ht="13.5" customHeight="1">
      <c r="A10" s="329"/>
      <c r="B10" s="16" t="s">
        <v>197</v>
      </c>
      <c r="C10" s="108">
        <v>1760</v>
      </c>
      <c r="D10" s="217"/>
      <c r="E10" s="34"/>
      <c r="F10" s="16"/>
      <c r="G10" s="26"/>
      <c r="H10" s="49"/>
      <c r="I10" s="34"/>
      <c r="J10" s="16"/>
      <c r="K10" s="26"/>
      <c r="L10" s="217"/>
      <c r="M10" s="34"/>
      <c r="N10" s="16"/>
      <c r="O10" s="26"/>
      <c r="P10" s="217"/>
      <c r="Q10" s="34"/>
      <c r="R10" s="19"/>
      <c r="S10" s="26"/>
      <c r="T10" s="49"/>
      <c r="U10" s="34"/>
      <c r="V10" s="19"/>
      <c r="W10" s="26"/>
      <c r="X10" s="217"/>
      <c r="Y10" s="34"/>
      <c r="Z10" s="1"/>
      <c r="AA10" s="279"/>
    </row>
    <row r="11" spans="1:32" ht="13.5" customHeight="1">
      <c r="A11" s="329"/>
      <c r="B11" s="16" t="s">
        <v>198</v>
      </c>
      <c r="C11" s="108">
        <v>490</v>
      </c>
      <c r="D11" s="217"/>
      <c r="E11" s="34"/>
      <c r="F11" s="16"/>
      <c r="G11" s="26"/>
      <c r="H11" s="49"/>
      <c r="I11" s="34"/>
      <c r="J11" s="16"/>
      <c r="K11" s="26"/>
      <c r="L11" s="49"/>
      <c r="M11" s="34"/>
      <c r="N11" s="16"/>
      <c r="O11" s="26"/>
      <c r="P11" s="49"/>
      <c r="Q11" s="34"/>
      <c r="R11" s="16"/>
      <c r="S11" s="26"/>
      <c r="T11" s="49"/>
      <c r="U11" s="34"/>
      <c r="V11" s="19"/>
      <c r="W11" s="26"/>
      <c r="X11" s="49"/>
      <c r="Y11" s="34"/>
      <c r="Z11" s="1"/>
      <c r="AA11" s="279"/>
    </row>
    <row r="12" spans="1:32" ht="13.5" customHeight="1">
      <c r="A12" s="329"/>
      <c r="B12" s="16"/>
      <c r="C12" s="26"/>
      <c r="D12" s="181"/>
      <c r="E12" s="34"/>
      <c r="F12" s="16"/>
      <c r="G12" s="26"/>
      <c r="H12" s="49"/>
      <c r="I12" s="34"/>
      <c r="J12" s="16"/>
      <c r="K12" s="26"/>
      <c r="L12" s="49"/>
      <c r="M12" s="34"/>
      <c r="N12" s="16"/>
      <c r="O12" s="26"/>
      <c r="P12" s="49"/>
      <c r="Q12" s="34"/>
      <c r="R12" s="16"/>
      <c r="S12" s="26"/>
      <c r="T12" s="49"/>
      <c r="U12" s="34"/>
      <c r="V12" s="19"/>
      <c r="W12" s="26"/>
      <c r="X12" s="49"/>
      <c r="Y12" s="34"/>
      <c r="Z12" s="1"/>
      <c r="AA12" s="279"/>
    </row>
    <row r="13" spans="1:32" ht="13.5" customHeight="1">
      <c r="A13" s="330"/>
      <c r="B13" s="16"/>
      <c r="C13" s="26"/>
      <c r="D13" s="209"/>
      <c r="E13" s="35"/>
      <c r="F13" s="16"/>
      <c r="G13" s="26"/>
      <c r="H13" s="49"/>
      <c r="I13" s="34"/>
      <c r="J13" s="16"/>
      <c r="K13" s="26"/>
      <c r="L13" s="49"/>
      <c r="M13" s="34"/>
      <c r="N13" s="16"/>
      <c r="O13" s="26"/>
      <c r="P13" s="49"/>
      <c r="Q13" s="34"/>
      <c r="R13" s="20"/>
      <c r="S13" s="26"/>
      <c r="T13" s="49"/>
      <c r="U13" s="34"/>
      <c r="V13" s="19"/>
      <c r="W13" s="26"/>
      <c r="X13" s="49"/>
      <c r="Y13" s="34"/>
      <c r="Z13" s="1"/>
    </row>
    <row r="14" spans="1:32" ht="13.5" customHeight="1" thickBot="1">
      <c r="A14" s="116">
        <f>SUM(C14,G14,K14,O14,S14,W14)</f>
        <v>3510</v>
      </c>
      <c r="B14" s="120" t="s">
        <v>16</v>
      </c>
      <c r="C14" s="121">
        <f>SUM(C9:C13)</f>
        <v>3300</v>
      </c>
      <c r="D14" s="210">
        <f>SUM(D9:D13)</f>
        <v>0</v>
      </c>
      <c r="E14" s="122"/>
      <c r="F14" s="120" t="s">
        <v>16</v>
      </c>
      <c r="G14" s="121"/>
      <c r="H14" s="210"/>
      <c r="I14" s="122"/>
      <c r="J14" s="120" t="s">
        <v>16</v>
      </c>
      <c r="K14" s="121">
        <f>SUM(K9:K13)</f>
        <v>70</v>
      </c>
      <c r="L14" s="210">
        <f>SUM(L9:L13)</f>
        <v>0</v>
      </c>
      <c r="M14" s="122"/>
      <c r="N14" s="120" t="s">
        <v>16</v>
      </c>
      <c r="O14" s="121">
        <f>SUM(O9:O13)</f>
        <v>10</v>
      </c>
      <c r="P14" s="210">
        <f>SUM(P9:P13)</f>
        <v>0</v>
      </c>
      <c r="Q14" s="122"/>
      <c r="R14" s="120" t="s">
        <v>16</v>
      </c>
      <c r="S14" s="121"/>
      <c r="T14" s="210"/>
      <c r="U14" s="122"/>
      <c r="V14" s="120" t="s">
        <v>16</v>
      </c>
      <c r="W14" s="121">
        <f>SUM(W9:W13)</f>
        <v>130</v>
      </c>
      <c r="X14" s="210">
        <f>SUM(X9:X13)</f>
        <v>0</v>
      </c>
      <c r="Y14" s="122">
        <f>SUM(Y9:Y13)</f>
        <v>0</v>
      </c>
      <c r="Z14" s="1"/>
    </row>
    <row r="15" spans="1:32" ht="13.5" customHeight="1" thickBot="1">
      <c r="A15" s="148" t="s">
        <v>79</v>
      </c>
      <c r="B15" s="120" t="s">
        <v>80</v>
      </c>
      <c r="C15" s="121">
        <f>C14+高知1!G52</f>
        <v>58120</v>
      </c>
      <c r="D15" s="210">
        <f>D14+高知1!H52</f>
        <v>0</v>
      </c>
      <c r="E15" s="122"/>
      <c r="F15" s="120" t="s">
        <v>76</v>
      </c>
      <c r="G15" s="121">
        <f>SUM(高知1!K52)</f>
        <v>3130</v>
      </c>
      <c r="H15" s="210">
        <f>SUM(高知1!L52)</f>
        <v>0</v>
      </c>
      <c r="I15" s="122"/>
      <c r="J15" s="120" t="s">
        <v>76</v>
      </c>
      <c r="K15" s="121">
        <f>K14+高知1!O52</f>
        <v>3370</v>
      </c>
      <c r="L15" s="203">
        <f>L14+高知1!P52</f>
        <v>0</v>
      </c>
      <c r="M15" s="122"/>
      <c r="N15" s="120" t="s">
        <v>76</v>
      </c>
      <c r="O15" s="121">
        <f>高知1!S52+高知2!O14</f>
        <v>1610</v>
      </c>
      <c r="P15" s="203">
        <f>高知1!T52+P14</f>
        <v>0</v>
      </c>
      <c r="Q15" s="122"/>
      <c r="R15" s="120" t="s">
        <v>76</v>
      </c>
      <c r="S15" s="121">
        <f>高知1!W13</f>
        <v>800</v>
      </c>
      <c r="T15" s="203">
        <f>高知1!X13</f>
        <v>0</v>
      </c>
      <c r="U15" s="122"/>
      <c r="V15" s="120" t="s">
        <v>76</v>
      </c>
      <c r="W15" s="121">
        <f>高知1!W29+W14</f>
        <v>3270</v>
      </c>
      <c r="X15" s="210">
        <f>高知1!X29+X14</f>
        <v>0</v>
      </c>
      <c r="Y15" s="122">
        <f>高知1!Y29+Y14</f>
        <v>0</v>
      </c>
      <c r="Z15" s="1"/>
    </row>
    <row r="16" spans="1:32" ht="9.75" customHeight="1">
      <c r="A16" s="100"/>
      <c r="B16" s="130"/>
      <c r="C16" s="131"/>
      <c r="D16" s="50"/>
      <c r="E16" s="35"/>
      <c r="F16" s="130"/>
      <c r="G16" s="131"/>
      <c r="H16" s="50"/>
      <c r="I16" s="35"/>
      <c r="J16" s="130"/>
      <c r="K16" s="131"/>
      <c r="L16" s="50"/>
      <c r="M16" s="35"/>
      <c r="N16" s="130"/>
      <c r="O16" s="131"/>
      <c r="P16" s="50"/>
      <c r="Q16" s="35"/>
      <c r="R16" s="130"/>
      <c r="S16" s="131"/>
      <c r="T16" s="50"/>
      <c r="U16" s="35"/>
      <c r="V16" s="132"/>
      <c r="W16" s="131"/>
      <c r="X16" s="50"/>
      <c r="Y16" s="35"/>
      <c r="Z16" s="1"/>
      <c r="AD16" s="14"/>
      <c r="AE16" s="14"/>
      <c r="AF16" s="14"/>
    </row>
    <row r="17" spans="1:32" ht="13.5" customHeight="1">
      <c r="A17" s="136"/>
      <c r="B17" s="103" t="s">
        <v>147</v>
      </c>
      <c r="C17" s="149">
        <v>2290</v>
      </c>
      <c r="D17" s="229"/>
      <c r="E17" s="105"/>
      <c r="F17" s="133" t="s">
        <v>85</v>
      </c>
      <c r="G17" s="149">
        <v>300</v>
      </c>
      <c r="H17" s="229"/>
      <c r="I17" s="105"/>
      <c r="J17" s="133" t="s">
        <v>244</v>
      </c>
      <c r="K17" s="149">
        <v>400</v>
      </c>
      <c r="L17" s="229"/>
      <c r="M17" s="105"/>
      <c r="N17" s="133" t="s">
        <v>85</v>
      </c>
      <c r="O17" s="149">
        <v>70</v>
      </c>
      <c r="P17" s="229"/>
      <c r="Q17" s="105"/>
      <c r="R17" s="174" t="s">
        <v>85</v>
      </c>
      <c r="S17" s="175">
        <v>60</v>
      </c>
      <c r="T17" s="229"/>
      <c r="U17" s="129"/>
      <c r="V17" s="174" t="s">
        <v>244</v>
      </c>
      <c r="W17" s="175">
        <v>410</v>
      </c>
      <c r="X17" s="229"/>
      <c r="Y17" s="129"/>
      <c r="Z17" s="1"/>
    </row>
    <row r="18" spans="1:32" ht="13.5" customHeight="1">
      <c r="A18" s="312" t="s">
        <v>91</v>
      </c>
      <c r="B18" s="134" t="s">
        <v>148</v>
      </c>
      <c r="C18" s="243">
        <v>710</v>
      </c>
      <c r="D18" s="217"/>
      <c r="E18" s="34"/>
      <c r="F18" s="16" t="s">
        <v>86</v>
      </c>
      <c r="G18" s="108">
        <v>100</v>
      </c>
      <c r="H18" s="217"/>
      <c r="I18" s="34"/>
      <c r="J18" s="16"/>
      <c r="K18" s="26"/>
      <c r="L18" s="217"/>
      <c r="M18" s="34"/>
      <c r="N18" s="16" t="s">
        <v>86</v>
      </c>
      <c r="O18" s="26">
        <v>40</v>
      </c>
      <c r="P18" s="217"/>
      <c r="Q18" s="34"/>
      <c r="R18" s="110" t="s">
        <v>86</v>
      </c>
      <c r="S18" s="107">
        <v>20</v>
      </c>
      <c r="T18" s="217"/>
      <c r="U18" s="109"/>
      <c r="V18" s="19"/>
      <c r="W18" s="26"/>
      <c r="X18" s="217"/>
      <c r="Y18" s="34"/>
      <c r="Z18" s="1"/>
    </row>
    <row r="19" spans="1:32" ht="13.5" customHeight="1">
      <c r="A19" s="312"/>
      <c r="B19" s="134" t="s">
        <v>271</v>
      </c>
      <c r="C19" s="108">
        <v>1210</v>
      </c>
      <c r="D19" s="217"/>
      <c r="E19" s="34"/>
      <c r="F19" s="16"/>
      <c r="G19" s="26"/>
      <c r="H19" s="49"/>
      <c r="I19" s="34"/>
      <c r="J19" s="16"/>
      <c r="K19" s="26"/>
      <c r="L19" s="49"/>
      <c r="M19" s="34"/>
      <c r="N19" s="16"/>
      <c r="O19" s="26"/>
      <c r="P19" s="49"/>
      <c r="Q19" s="34"/>
      <c r="R19" s="16"/>
      <c r="S19" s="26"/>
      <c r="T19" s="49"/>
      <c r="U19" s="34"/>
      <c r="V19" s="19"/>
      <c r="W19" s="26"/>
      <c r="X19" s="49"/>
      <c r="Y19" s="34"/>
      <c r="Z19" s="1"/>
    </row>
    <row r="20" spans="1:32" ht="13.5" customHeight="1">
      <c r="A20" s="312"/>
      <c r="B20" s="134" t="s">
        <v>149</v>
      </c>
      <c r="C20" s="243">
        <v>1370</v>
      </c>
      <c r="D20" s="217"/>
      <c r="E20" s="34"/>
      <c r="F20" s="16"/>
      <c r="G20" s="26"/>
      <c r="H20" s="49"/>
      <c r="I20" s="34"/>
      <c r="J20" s="16"/>
      <c r="K20" s="26"/>
      <c r="L20" s="49"/>
      <c r="M20" s="34"/>
      <c r="N20" s="16"/>
      <c r="O20" s="26"/>
      <c r="P20" s="49"/>
      <c r="Q20" s="34"/>
      <c r="R20" s="16"/>
      <c r="S20" s="26"/>
      <c r="T20" s="49"/>
      <c r="U20" s="34"/>
      <c r="V20" s="18"/>
      <c r="W20" s="26"/>
      <c r="X20" s="49"/>
      <c r="Y20" s="34"/>
      <c r="Z20" s="1"/>
    </row>
    <row r="21" spans="1:32" ht="13.5" customHeight="1">
      <c r="A21" s="312"/>
      <c r="B21" s="134" t="s">
        <v>150</v>
      </c>
      <c r="C21" s="108">
        <v>830</v>
      </c>
      <c r="D21" s="217"/>
      <c r="E21" s="109"/>
      <c r="F21" s="16"/>
      <c r="G21" s="26"/>
      <c r="H21" s="49"/>
      <c r="I21" s="34"/>
      <c r="J21" s="16"/>
      <c r="K21" s="26"/>
      <c r="L21" s="49"/>
      <c r="M21" s="34"/>
      <c r="N21" s="16"/>
      <c r="O21" s="26"/>
      <c r="P21" s="49"/>
      <c r="Q21" s="34"/>
      <c r="R21" s="16"/>
      <c r="S21" s="26"/>
      <c r="T21" s="49"/>
      <c r="U21" s="34"/>
      <c r="V21" s="18"/>
      <c r="W21" s="26"/>
      <c r="X21" s="49"/>
      <c r="Y21" s="34"/>
      <c r="Z21" s="1"/>
    </row>
    <row r="22" spans="1:32" ht="13.5" customHeight="1">
      <c r="A22" s="312"/>
      <c r="B22" s="134" t="s">
        <v>151</v>
      </c>
      <c r="C22" s="108">
        <v>1610</v>
      </c>
      <c r="D22" s="217"/>
      <c r="E22" s="34"/>
      <c r="F22" s="16"/>
      <c r="G22" s="26"/>
      <c r="H22" s="49"/>
      <c r="I22" s="34"/>
      <c r="J22" s="16"/>
      <c r="K22" s="26"/>
      <c r="L22" s="49"/>
      <c r="M22" s="34"/>
      <c r="N22" s="16"/>
      <c r="O22" s="26"/>
      <c r="P22" s="49"/>
      <c r="Q22" s="34"/>
      <c r="R22" s="16"/>
      <c r="S22" s="26"/>
      <c r="T22" s="49"/>
      <c r="U22" s="34"/>
      <c r="V22" s="18"/>
      <c r="W22" s="26"/>
      <c r="X22" s="49"/>
      <c r="Y22" s="34"/>
      <c r="Z22" s="1"/>
    </row>
    <row r="23" spans="1:32" ht="13.5" customHeight="1">
      <c r="A23" s="312"/>
      <c r="B23" s="134" t="s">
        <v>152</v>
      </c>
      <c r="C23" s="108">
        <v>670</v>
      </c>
      <c r="D23" s="217"/>
      <c r="E23" s="34"/>
      <c r="F23" s="16"/>
      <c r="G23" s="26"/>
      <c r="H23" s="49"/>
      <c r="I23" s="34"/>
      <c r="J23" s="16"/>
      <c r="K23" s="26"/>
      <c r="L23" s="49"/>
      <c r="M23" s="34"/>
      <c r="N23" s="16"/>
      <c r="O23" s="26"/>
      <c r="P23" s="49"/>
      <c r="Q23" s="34"/>
      <c r="R23" s="16"/>
      <c r="S23" s="26"/>
      <c r="T23" s="49"/>
      <c r="U23" s="34"/>
      <c r="V23" s="18"/>
      <c r="W23" s="26"/>
      <c r="X23" s="49"/>
      <c r="Y23" s="34"/>
      <c r="Z23" s="1"/>
    </row>
    <row r="24" spans="1:32" ht="13.5" customHeight="1">
      <c r="A24" s="45"/>
      <c r="B24" s="134"/>
      <c r="C24" s="108"/>
      <c r="D24" s="181"/>
      <c r="E24" s="35"/>
      <c r="F24" s="139"/>
      <c r="G24" s="138"/>
      <c r="H24" s="214"/>
      <c r="I24" s="128"/>
      <c r="J24" s="139"/>
      <c r="K24" s="138"/>
      <c r="L24" s="214"/>
      <c r="M24" s="128"/>
      <c r="N24" s="139"/>
      <c r="O24" s="138"/>
      <c r="P24" s="214"/>
      <c r="Q24" s="128"/>
      <c r="R24" s="139"/>
      <c r="S24" s="138"/>
      <c r="T24" s="214"/>
      <c r="U24" s="128"/>
      <c r="V24" s="207"/>
      <c r="W24" s="138"/>
      <c r="X24" s="214"/>
      <c r="Y24" s="128"/>
      <c r="Z24" s="1"/>
    </row>
    <row r="25" spans="1:32" ht="13.5" customHeight="1" thickBot="1">
      <c r="A25" s="137">
        <f>SUM(C25,G25,K25,O25,S25,W25)</f>
        <v>10090</v>
      </c>
      <c r="B25" s="135" t="s">
        <v>16</v>
      </c>
      <c r="C25" s="121">
        <f>SUM(C17:C24)</f>
        <v>8690</v>
      </c>
      <c r="D25" s="210">
        <f>SUM(D17:D24)</f>
        <v>0</v>
      </c>
      <c r="E25" s="122"/>
      <c r="F25" s="120" t="s">
        <v>16</v>
      </c>
      <c r="G25" s="121">
        <f>SUM(G17:G24)</f>
        <v>400</v>
      </c>
      <c r="H25" s="210">
        <f>SUM(H17:H24)</f>
        <v>0</v>
      </c>
      <c r="I25" s="122"/>
      <c r="J25" s="120" t="s">
        <v>16</v>
      </c>
      <c r="K25" s="121">
        <f>SUM(K17:K24)</f>
        <v>400</v>
      </c>
      <c r="L25" s="210">
        <f>SUM(L17:L24)</f>
        <v>0</v>
      </c>
      <c r="M25" s="122"/>
      <c r="N25" s="120" t="s">
        <v>16</v>
      </c>
      <c r="O25" s="121">
        <f>SUM(O17:O24)</f>
        <v>110</v>
      </c>
      <c r="P25" s="210">
        <f>SUM(P17:P24)</f>
        <v>0</v>
      </c>
      <c r="Q25" s="122"/>
      <c r="R25" s="120" t="s">
        <v>16</v>
      </c>
      <c r="S25" s="121">
        <f>SUM(S17:S24)</f>
        <v>80</v>
      </c>
      <c r="T25" s="210">
        <f>SUM(T17:T24)</f>
        <v>0</v>
      </c>
      <c r="U25" s="122"/>
      <c r="V25" s="120" t="s">
        <v>16</v>
      </c>
      <c r="W25" s="121">
        <f>SUM(W17:W24)</f>
        <v>410</v>
      </c>
      <c r="X25" s="210">
        <f>SUM(X17:X24)</f>
        <v>0</v>
      </c>
      <c r="Y25" s="122">
        <f>SUM(Y17:Y24)</f>
        <v>0</v>
      </c>
      <c r="Z25" s="1"/>
    </row>
    <row r="26" spans="1:32" ht="9.75" customHeight="1">
      <c r="A26" s="46"/>
      <c r="B26" s="24"/>
      <c r="C26" s="38"/>
      <c r="D26" s="211"/>
      <c r="E26" s="212"/>
      <c r="F26" s="24"/>
      <c r="G26" s="38"/>
      <c r="H26" s="211"/>
      <c r="I26" s="212"/>
      <c r="J26" s="24"/>
      <c r="K26" s="38"/>
      <c r="L26" s="211"/>
      <c r="M26" s="212"/>
      <c r="N26" s="24"/>
      <c r="O26" s="38"/>
      <c r="P26" s="211"/>
      <c r="Q26" s="212"/>
      <c r="R26" s="24"/>
      <c r="S26" s="38"/>
      <c r="T26" s="211"/>
      <c r="U26" s="212"/>
      <c r="V26" s="40"/>
      <c r="W26" s="38"/>
      <c r="X26" s="211"/>
      <c r="Y26" s="212"/>
      <c r="Z26" s="1"/>
      <c r="AD26" s="14"/>
      <c r="AE26" s="14"/>
      <c r="AF26" s="14"/>
    </row>
    <row r="27" spans="1:32" ht="13.5" customHeight="1">
      <c r="A27" s="313" t="s">
        <v>92</v>
      </c>
      <c r="B27" s="16" t="s">
        <v>153</v>
      </c>
      <c r="C27" s="108">
        <v>1180</v>
      </c>
      <c r="D27" s="229"/>
      <c r="E27" s="34"/>
      <c r="F27" s="16"/>
      <c r="G27" s="26"/>
      <c r="H27" s="49"/>
      <c r="I27" s="34"/>
      <c r="J27" s="16"/>
      <c r="K27" s="26"/>
      <c r="L27" s="49"/>
      <c r="M27" s="34"/>
      <c r="N27" s="16"/>
      <c r="O27" s="26"/>
      <c r="P27" s="49"/>
      <c r="Q27" s="34"/>
      <c r="R27" s="16"/>
      <c r="S27" s="26"/>
      <c r="T27" s="49"/>
      <c r="U27" s="34"/>
      <c r="V27" s="18"/>
      <c r="W27" s="26"/>
      <c r="X27" s="49"/>
      <c r="Y27" s="34"/>
      <c r="Z27" s="1"/>
    </row>
    <row r="28" spans="1:32" ht="13.5" customHeight="1">
      <c r="A28" s="312"/>
      <c r="B28" s="16" t="s">
        <v>154</v>
      </c>
      <c r="C28" s="108">
        <v>1000</v>
      </c>
      <c r="D28" s="217"/>
      <c r="E28" s="34"/>
      <c r="F28" s="16"/>
      <c r="G28" s="26"/>
      <c r="H28" s="49"/>
      <c r="I28" s="34"/>
      <c r="J28" s="16"/>
      <c r="K28" s="26"/>
      <c r="L28" s="49"/>
      <c r="M28" s="34"/>
      <c r="N28" s="16"/>
      <c r="O28" s="26"/>
      <c r="P28" s="49"/>
      <c r="Q28" s="34"/>
      <c r="R28" s="16"/>
      <c r="S28" s="26"/>
      <c r="T28" s="49"/>
      <c r="U28" s="34"/>
      <c r="V28" s="18"/>
      <c r="W28" s="26"/>
      <c r="X28" s="49"/>
      <c r="Y28" s="34"/>
      <c r="Z28" s="1"/>
    </row>
    <row r="29" spans="1:32" ht="13.5" customHeight="1">
      <c r="A29" s="312"/>
      <c r="B29" s="16" t="s">
        <v>155</v>
      </c>
      <c r="C29" s="108">
        <v>1370</v>
      </c>
      <c r="D29" s="217"/>
      <c r="E29" s="34"/>
      <c r="F29" s="16"/>
      <c r="G29" s="26"/>
      <c r="H29" s="49"/>
      <c r="I29" s="34"/>
      <c r="J29" s="16"/>
      <c r="K29" s="26"/>
      <c r="L29" s="49"/>
      <c r="M29" s="34"/>
      <c r="N29" s="16"/>
      <c r="O29" s="26"/>
      <c r="P29" s="49"/>
      <c r="Q29" s="34"/>
      <c r="R29" s="16"/>
      <c r="S29" s="26"/>
      <c r="T29" s="49"/>
      <c r="U29" s="34"/>
      <c r="V29" s="18"/>
      <c r="W29" s="26"/>
      <c r="X29" s="49"/>
      <c r="Y29" s="34"/>
      <c r="Z29" s="1"/>
    </row>
    <row r="30" spans="1:32" ht="13.5" customHeight="1">
      <c r="A30" s="312"/>
      <c r="B30" s="16" t="s">
        <v>156</v>
      </c>
      <c r="C30" s="108">
        <v>940</v>
      </c>
      <c r="D30" s="217"/>
      <c r="E30" s="34"/>
      <c r="F30" s="16"/>
      <c r="G30" s="26"/>
      <c r="H30" s="49"/>
      <c r="I30" s="34"/>
      <c r="J30" s="16"/>
      <c r="K30" s="26"/>
      <c r="L30" s="49"/>
      <c r="M30" s="34"/>
      <c r="N30" s="16"/>
      <c r="O30" s="26"/>
      <c r="P30" s="49"/>
      <c r="Q30" s="34"/>
      <c r="R30" s="16"/>
      <c r="S30" s="26"/>
      <c r="T30" s="49"/>
      <c r="U30" s="34"/>
      <c r="V30" s="18"/>
      <c r="W30" s="26"/>
      <c r="X30" s="49"/>
      <c r="Y30" s="34"/>
      <c r="Z30" s="1"/>
    </row>
    <row r="31" spans="1:32" ht="13.5" customHeight="1">
      <c r="A31" s="312"/>
      <c r="B31" s="16" t="s">
        <v>157</v>
      </c>
      <c r="C31" s="108">
        <v>1890</v>
      </c>
      <c r="D31" s="217"/>
      <c r="E31" s="34"/>
      <c r="F31" s="16" t="s">
        <v>224</v>
      </c>
      <c r="G31" s="108">
        <v>150</v>
      </c>
      <c r="H31" s="217"/>
      <c r="I31" s="34"/>
      <c r="J31" s="16" t="s">
        <v>224</v>
      </c>
      <c r="K31" s="108">
        <v>200</v>
      </c>
      <c r="L31" s="217"/>
      <c r="M31" s="34"/>
      <c r="N31" s="16"/>
      <c r="O31" s="26"/>
      <c r="P31" s="49"/>
      <c r="Q31" s="34"/>
      <c r="R31" s="16"/>
      <c r="S31" s="26"/>
      <c r="T31" s="49"/>
      <c r="U31" s="34"/>
      <c r="V31" s="18"/>
      <c r="W31" s="26"/>
      <c r="X31" s="49"/>
      <c r="Y31" s="34"/>
      <c r="Z31" s="1"/>
    </row>
    <row r="32" spans="1:32" ht="13.5" customHeight="1">
      <c r="A32" s="314"/>
      <c r="B32" s="17"/>
      <c r="C32" s="150"/>
      <c r="D32" s="183"/>
      <c r="E32" s="35"/>
      <c r="F32" s="17"/>
      <c r="G32" s="27"/>
      <c r="H32" s="50"/>
      <c r="I32" s="35"/>
      <c r="J32" s="17"/>
      <c r="K32" s="27"/>
      <c r="L32" s="50"/>
      <c r="M32" s="35"/>
      <c r="N32" s="17"/>
      <c r="O32" s="27"/>
      <c r="P32" s="50"/>
      <c r="Q32" s="35"/>
      <c r="R32" s="17"/>
      <c r="S32" s="27"/>
      <c r="T32" s="50"/>
      <c r="U32" s="35"/>
      <c r="V32" s="36"/>
      <c r="W32" s="27"/>
      <c r="X32" s="50"/>
      <c r="Y32" s="35"/>
      <c r="Z32" s="1"/>
    </row>
    <row r="33" spans="1:32" ht="13.5" customHeight="1" thickBot="1">
      <c r="A33" s="116">
        <f>SUM(C33,G33,K33,O33,S33,W33)</f>
        <v>6730</v>
      </c>
      <c r="B33" s="120" t="s">
        <v>16</v>
      </c>
      <c r="C33" s="121">
        <f>SUM(C27:C32)</f>
        <v>6380</v>
      </c>
      <c r="D33" s="210">
        <f>SUM(D27:D32)</f>
        <v>0</v>
      </c>
      <c r="E33" s="122"/>
      <c r="F33" s="120" t="s">
        <v>16</v>
      </c>
      <c r="G33" s="121">
        <f>SUM(G27:G32)</f>
        <v>150</v>
      </c>
      <c r="H33" s="210">
        <f>SUM(H27:H32)</f>
        <v>0</v>
      </c>
      <c r="I33" s="122"/>
      <c r="J33" s="120" t="s">
        <v>16</v>
      </c>
      <c r="K33" s="121">
        <f>SUM(K27:K32)</f>
        <v>200</v>
      </c>
      <c r="L33" s="210">
        <f>SUM(L27:L32)</f>
        <v>0</v>
      </c>
      <c r="M33" s="122"/>
      <c r="N33" s="120" t="s">
        <v>16</v>
      </c>
      <c r="O33" s="121">
        <f>SUM(O27:O32)</f>
        <v>0</v>
      </c>
      <c r="P33" s="210">
        <f>SUM(P27:P32)</f>
        <v>0</v>
      </c>
      <c r="Q33" s="122"/>
      <c r="R33" s="120" t="s">
        <v>16</v>
      </c>
      <c r="S33" s="121">
        <f>SUM(S27:S32)</f>
        <v>0</v>
      </c>
      <c r="T33" s="210">
        <f>SUM(T27:T32)</f>
        <v>0</v>
      </c>
      <c r="U33" s="122"/>
      <c r="V33" s="120" t="s">
        <v>16</v>
      </c>
      <c r="W33" s="121">
        <f>SUM(W27:W32)</f>
        <v>0</v>
      </c>
      <c r="X33" s="210">
        <f>SUM(X27:X32)</f>
        <v>0</v>
      </c>
      <c r="Y33" s="122">
        <f>SUM(Y27:Y32)</f>
        <v>0</v>
      </c>
      <c r="Z33" s="1"/>
    </row>
    <row r="34" spans="1:32" ht="9.75" customHeight="1">
      <c r="A34" s="46"/>
      <c r="B34" s="24"/>
      <c r="C34" s="38"/>
      <c r="D34" s="211"/>
      <c r="E34" s="212"/>
      <c r="F34" s="24"/>
      <c r="G34" s="38"/>
      <c r="H34" s="211"/>
      <c r="I34" s="212"/>
      <c r="J34" s="24"/>
      <c r="K34" s="38"/>
      <c r="L34" s="211"/>
      <c r="M34" s="212"/>
      <c r="N34" s="24"/>
      <c r="O34" s="38"/>
      <c r="P34" s="211"/>
      <c r="Q34" s="212"/>
      <c r="R34" s="24"/>
      <c r="S34" s="38"/>
      <c r="T34" s="211"/>
      <c r="U34" s="212"/>
      <c r="V34" s="40"/>
      <c r="W34" s="38"/>
      <c r="X34" s="211"/>
      <c r="Y34" s="212"/>
      <c r="Z34" s="1"/>
    </row>
    <row r="35" spans="1:32" ht="13.5" customHeight="1">
      <c r="A35" s="313" t="s">
        <v>93</v>
      </c>
      <c r="B35" s="16" t="s">
        <v>158</v>
      </c>
      <c r="C35" s="108">
        <v>960</v>
      </c>
      <c r="D35" s="229"/>
      <c r="E35" s="34"/>
      <c r="F35" s="16"/>
      <c r="G35" s="26"/>
      <c r="H35" s="49"/>
      <c r="I35" s="34"/>
      <c r="J35" s="16"/>
      <c r="K35" s="26"/>
      <c r="L35" s="49"/>
      <c r="M35" s="34"/>
      <c r="N35" s="16"/>
      <c r="O35" s="26"/>
      <c r="P35" s="49"/>
      <c r="Q35" s="34"/>
      <c r="R35" s="16"/>
      <c r="S35" s="26"/>
      <c r="T35" s="49"/>
      <c r="U35" s="34"/>
      <c r="V35" s="18"/>
      <c r="W35" s="26"/>
      <c r="X35" s="49"/>
      <c r="Y35" s="34"/>
      <c r="Z35" s="1"/>
    </row>
    <row r="36" spans="1:32" ht="13.5" customHeight="1">
      <c r="A36" s="312"/>
      <c r="B36" s="16" t="s">
        <v>159</v>
      </c>
      <c r="C36" s="108">
        <v>330</v>
      </c>
      <c r="D36" s="217"/>
      <c r="E36" s="34"/>
      <c r="F36" s="16"/>
      <c r="G36" s="26"/>
      <c r="H36" s="49"/>
      <c r="I36" s="34"/>
      <c r="J36" s="16"/>
      <c r="K36" s="26"/>
      <c r="L36" s="49"/>
      <c r="M36" s="34"/>
      <c r="N36" s="16"/>
      <c r="O36" s="26"/>
      <c r="P36" s="49"/>
      <c r="Q36" s="34"/>
      <c r="R36" s="16"/>
      <c r="S36" s="26"/>
      <c r="T36" s="49"/>
      <c r="U36" s="34"/>
      <c r="V36" s="18"/>
      <c r="W36" s="26"/>
      <c r="X36" s="49"/>
      <c r="Y36" s="34"/>
      <c r="Z36" s="1"/>
    </row>
    <row r="37" spans="1:32" ht="13.5" customHeight="1">
      <c r="A37" s="312"/>
      <c r="B37" s="16" t="s">
        <v>160</v>
      </c>
      <c r="C37" s="108">
        <v>1510</v>
      </c>
      <c r="D37" s="217"/>
      <c r="E37" s="34"/>
      <c r="F37" s="16" t="s">
        <v>225</v>
      </c>
      <c r="G37" s="108">
        <v>450</v>
      </c>
      <c r="H37" s="217"/>
      <c r="I37" s="34"/>
      <c r="J37" s="16" t="s">
        <v>225</v>
      </c>
      <c r="K37" s="108">
        <v>100</v>
      </c>
      <c r="L37" s="217"/>
      <c r="M37" s="34"/>
      <c r="N37" s="16" t="s">
        <v>225</v>
      </c>
      <c r="O37" s="108">
        <v>120</v>
      </c>
      <c r="P37" s="217"/>
      <c r="Q37" s="34"/>
      <c r="R37" s="110" t="s">
        <v>225</v>
      </c>
      <c r="S37" s="107">
        <v>60</v>
      </c>
      <c r="T37" s="217"/>
      <c r="U37" s="109"/>
      <c r="V37" s="110" t="s">
        <v>225</v>
      </c>
      <c r="W37" s="107">
        <v>150</v>
      </c>
      <c r="X37" s="217"/>
      <c r="Y37" s="109"/>
      <c r="Z37" s="1"/>
    </row>
    <row r="38" spans="1:32" ht="13.5" customHeight="1">
      <c r="A38" s="312"/>
      <c r="B38" s="16" t="s">
        <v>262</v>
      </c>
      <c r="C38" s="108">
        <v>1300</v>
      </c>
      <c r="D38" s="217"/>
      <c r="E38" s="34"/>
      <c r="F38" s="16"/>
      <c r="G38" s="26"/>
      <c r="H38" s="49"/>
      <c r="I38" s="34"/>
      <c r="J38" s="16"/>
      <c r="K38" s="26"/>
      <c r="L38" s="49"/>
      <c r="M38" s="34"/>
      <c r="N38" s="16"/>
      <c r="O38" s="26"/>
      <c r="P38" s="49"/>
      <c r="Q38" s="34"/>
      <c r="R38" s="16"/>
      <c r="S38" s="26"/>
      <c r="T38" s="49"/>
      <c r="U38" s="34"/>
      <c r="V38" s="18"/>
      <c r="W38" s="26"/>
      <c r="X38" s="49"/>
      <c r="Y38" s="34"/>
      <c r="Z38" s="1"/>
    </row>
    <row r="39" spans="1:32" ht="13.5" customHeight="1">
      <c r="A39" s="312"/>
      <c r="B39" s="16" t="s">
        <v>263</v>
      </c>
      <c r="C39" s="108">
        <v>1270</v>
      </c>
      <c r="D39" s="217"/>
      <c r="E39" s="34"/>
      <c r="F39" s="16"/>
      <c r="G39" s="26"/>
      <c r="H39" s="49"/>
      <c r="I39" s="34"/>
      <c r="J39" s="16"/>
      <c r="K39" s="26"/>
      <c r="L39" s="49"/>
      <c r="M39" s="34"/>
      <c r="N39" s="16"/>
      <c r="O39" s="26"/>
      <c r="P39" s="49"/>
      <c r="Q39" s="34"/>
      <c r="R39" s="16"/>
      <c r="S39" s="26"/>
      <c r="T39" s="49"/>
      <c r="U39" s="34"/>
      <c r="V39" s="18"/>
      <c r="W39" s="26"/>
      <c r="X39" s="49"/>
      <c r="Y39" s="34"/>
      <c r="Z39" s="1"/>
    </row>
    <row r="40" spans="1:32" ht="13.5" customHeight="1">
      <c r="A40" s="312"/>
      <c r="B40" s="16" t="s">
        <v>114</v>
      </c>
      <c r="C40" s="108">
        <v>80</v>
      </c>
      <c r="D40" s="217"/>
      <c r="E40" s="109"/>
      <c r="F40" s="16"/>
      <c r="G40" s="26"/>
      <c r="H40" s="49"/>
      <c r="I40" s="34"/>
      <c r="J40" s="16"/>
      <c r="K40" s="26"/>
      <c r="L40" s="49"/>
      <c r="M40" s="34"/>
      <c r="N40" s="16"/>
      <c r="O40" s="26"/>
      <c r="P40" s="49"/>
      <c r="Q40" s="34"/>
      <c r="R40" s="16"/>
      <c r="S40" s="26"/>
      <c r="T40" s="49"/>
      <c r="U40" s="34"/>
      <c r="V40" s="18"/>
      <c r="W40" s="26"/>
      <c r="X40" s="49"/>
      <c r="Y40" s="34"/>
      <c r="Z40" s="1"/>
      <c r="AD40" s="14"/>
      <c r="AE40" s="14"/>
      <c r="AF40" s="14"/>
    </row>
    <row r="41" spans="1:32" ht="13.5" customHeight="1">
      <c r="A41" s="314"/>
      <c r="B41" s="16"/>
      <c r="C41" s="108"/>
      <c r="D41" s="181"/>
      <c r="E41" s="34"/>
      <c r="F41" s="16"/>
      <c r="G41" s="26"/>
      <c r="H41" s="49"/>
      <c r="I41" s="34"/>
      <c r="J41" s="16"/>
      <c r="K41" s="26"/>
      <c r="L41" s="49"/>
      <c r="M41" s="34"/>
      <c r="N41" s="16"/>
      <c r="O41" s="26"/>
      <c r="P41" s="49"/>
      <c r="Q41" s="34"/>
      <c r="R41" s="16"/>
      <c r="S41" s="26"/>
      <c r="T41" s="49"/>
      <c r="U41" s="34"/>
      <c r="V41" s="18"/>
      <c r="W41" s="26"/>
      <c r="X41" s="49"/>
      <c r="Y41" s="34"/>
      <c r="Z41" s="1"/>
      <c r="AD41" s="14"/>
      <c r="AE41" s="14"/>
      <c r="AF41" s="14"/>
    </row>
    <row r="42" spans="1:32" ht="13.5" customHeight="1" thickBot="1">
      <c r="A42" s="116">
        <f>SUM(C42,G42,K42,O42,S42,W42)</f>
        <v>6330</v>
      </c>
      <c r="B42" s="120" t="s">
        <v>16</v>
      </c>
      <c r="C42" s="121">
        <f>SUM(C35:C41)</f>
        <v>5450</v>
      </c>
      <c r="D42" s="210">
        <f>SUM(D35:D41)</f>
        <v>0</v>
      </c>
      <c r="E42" s="122"/>
      <c r="F42" s="120" t="s">
        <v>16</v>
      </c>
      <c r="G42" s="121">
        <f>SUM(G35:G41)</f>
        <v>450</v>
      </c>
      <c r="H42" s="210">
        <f>SUM(H35:H41)</f>
        <v>0</v>
      </c>
      <c r="I42" s="122"/>
      <c r="J42" s="120" t="s">
        <v>16</v>
      </c>
      <c r="K42" s="121">
        <f>SUM(K35:K41)</f>
        <v>100</v>
      </c>
      <c r="L42" s="210">
        <f>SUM(L35:L41)</f>
        <v>0</v>
      </c>
      <c r="M42" s="122"/>
      <c r="N42" s="120" t="s">
        <v>16</v>
      </c>
      <c r="O42" s="121">
        <f>SUM(O35:O41)</f>
        <v>120</v>
      </c>
      <c r="P42" s="210">
        <f>SUM(P35:P41)</f>
        <v>0</v>
      </c>
      <c r="Q42" s="122"/>
      <c r="R42" s="120" t="s">
        <v>16</v>
      </c>
      <c r="S42" s="121">
        <f>SUM(S35:S41)</f>
        <v>60</v>
      </c>
      <c r="T42" s="210">
        <f>SUM(T35:T41)</f>
        <v>0</v>
      </c>
      <c r="U42" s="122"/>
      <c r="V42" s="120" t="s">
        <v>16</v>
      </c>
      <c r="W42" s="121">
        <f>SUM(W35:W41)</f>
        <v>150</v>
      </c>
      <c r="X42" s="210">
        <f>SUM(X35:X41)</f>
        <v>0</v>
      </c>
      <c r="Y42" s="122">
        <f>SUM(Y35:Y41)</f>
        <v>0</v>
      </c>
      <c r="Z42" s="1"/>
    </row>
    <row r="43" spans="1:32" ht="9.75" customHeight="1">
      <c r="A43" s="46"/>
      <c r="B43" s="24"/>
      <c r="C43" s="38"/>
      <c r="D43" s="211"/>
      <c r="E43" s="212"/>
      <c r="F43" s="24"/>
      <c r="G43" s="38"/>
      <c r="H43" s="211"/>
      <c r="I43" s="212"/>
      <c r="J43" s="24"/>
      <c r="K43" s="38"/>
      <c r="L43" s="211"/>
      <c r="M43" s="212"/>
      <c r="N43" s="24"/>
      <c r="O43" s="38"/>
      <c r="P43" s="211"/>
      <c r="Q43" s="212"/>
      <c r="R43" s="24"/>
      <c r="S43" s="38"/>
      <c r="T43" s="211"/>
      <c r="U43" s="212"/>
      <c r="V43" s="40"/>
      <c r="W43" s="38"/>
      <c r="X43" s="211"/>
      <c r="Y43" s="212"/>
      <c r="Z43" s="1"/>
      <c r="AD43" s="14"/>
      <c r="AE43" s="14"/>
      <c r="AF43" s="14"/>
    </row>
    <row r="44" spans="1:32" ht="13.5" customHeight="1">
      <c r="A44" s="313" t="s">
        <v>94</v>
      </c>
      <c r="B44" s="16" t="s">
        <v>161</v>
      </c>
      <c r="C44" s="108">
        <v>870</v>
      </c>
      <c r="D44" s="229"/>
      <c r="E44" s="34"/>
      <c r="F44" s="16" t="s">
        <v>161</v>
      </c>
      <c r="G44" s="152" t="s">
        <v>88</v>
      </c>
      <c r="H44" s="181"/>
      <c r="I44" s="34"/>
      <c r="J44" s="16"/>
      <c r="K44" s="26"/>
      <c r="L44" s="49"/>
      <c r="M44" s="34"/>
      <c r="N44" s="16"/>
      <c r="O44" s="26"/>
      <c r="P44" s="49"/>
      <c r="Q44" s="34"/>
      <c r="R44" s="16"/>
      <c r="S44" s="26"/>
      <c r="T44" s="49"/>
      <c r="U44" s="34"/>
      <c r="V44" s="18"/>
      <c r="W44" s="26"/>
      <c r="X44" s="49"/>
      <c r="Y44" s="34"/>
      <c r="Z44" s="1"/>
      <c r="AD44" s="14"/>
      <c r="AE44" s="14"/>
      <c r="AF44" s="14"/>
    </row>
    <row r="45" spans="1:32" ht="13.5" customHeight="1">
      <c r="A45" s="312"/>
      <c r="B45" s="16" t="s">
        <v>23</v>
      </c>
      <c r="C45" s="108">
        <v>330</v>
      </c>
      <c r="D45" s="217"/>
      <c r="E45" s="34"/>
      <c r="F45" s="16"/>
      <c r="G45" s="26"/>
      <c r="H45" s="49"/>
      <c r="I45" s="34"/>
      <c r="J45" s="16"/>
      <c r="K45" s="26"/>
      <c r="L45" s="49"/>
      <c r="M45" s="34"/>
      <c r="N45" s="16"/>
      <c r="O45" s="26"/>
      <c r="P45" s="49"/>
      <c r="Q45" s="34"/>
      <c r="R45" s="16"/>
      <c r="S45" s="26"/>
      <c r="T45" s="49"/>
      <c r="U45" s="34"/>
      <c r="V45" s="18"/>
      <c r="W45" s="26"/>
      <c r="X45" s="49"/>
      <c r="Y45" s="34"/>
      <c r="Z45" s="1"/>
      <c r="AD45" s="14"/>
      <c r="AE45" s="14"/>
      <c r="AF45" s="14"/>
    </row>
    <row r="46" spans="1:32" ht="13.5" customHeight="1">
      <c r="A46" s="312"/>
      <c r="B46" s="16" t="s">
        <v>199</v>
      </c>
      <c r="C46" s="108">
        <v>130</v>
      </c>
      <c r="D46" s="217"/>
      <c r="E46" s="34"/>
      <c r="F46" s="16"/>
      <c r="G46" s="26"/>
      <c r="H46" s="49"/>
      <c r="I46" s="34"/>
      <c r="J46" s="16"/>
      <c r="K46" s="26"/>
      <c r="L46" s="49"/>
      <c r="M46" s="34"/>
      <c r="N46" s="16"/>
      <c r="O46" s="26"/>
      <c r="P46" s="49"/>
      <c r="Q46" s="34"/>
      <c r="R46" s="16"/>
      <c r="S46" s="26"/>
      <c r="T46" s="49"/>
      <c r="U46" s="34"/>
      <c r="V46" s="18"/>
      <c r="W46" s="26"/>
      <c r="X46" s="49"/>
      <c r="Y46" s="34"/>
      <c r="Z46" s="1"/>
    </row>
    <row r="47" spans="1:32" ht="13.5" customHeight="1">
      <c r="A47" s="314"/>
      <c r="B47" s="16" t="s">
        <v>200</v>
      </c>
      <c r="C47" s="108">
        <v>200</v>
      </c>
      <c r="D47" s="217"/>
      <c r="E47" s="34"/>
      <c r="F47" s="16"/>
      <c r="G47" s="26"/>
      <c r="H47" s="49"/>
      <c r="I47" s="34"/>
      <c r="J47" s="16"/>
      <c r="K47" s="26"/>
      <c r="L47" s="49"/>
      <c r="M47" s="34"/>
      <c r="N47" s="16"/>
      <c r="O47" s="26"/>
      <c r="P47" s="49"/>
      <c r="Q47" s="34"/>
      <c r="R47" s="16"/>
      <c r="S47" s="26"/>
      <c r="T47" s="49"/>
      <c r="U47" s="34"/>
      <c r="V47" s="18"/>
      <c r="W47" s="26"/>
      <c r="X47" s="49"/>
      <c r="Y47" s="34"/>
      <c r="Z47" s="1"/>
    </row>
    <row r="48" spans="1:32" ht="13.5" customHeight="1" thickBot="1">
      <c r="A48" s="116">
        <f>SUM(C48,G48,K48,O48,S48,W48)</f>
        <v>1530</v>
      </c>
      <c r="B48" s="120" t="s">
        <v>16</v>
      </c>
      <c r="C48" s="121">
        <f>SUM(C44:C47)</f>
        <v>1530</v>
      </c>
      <c r="D48" s="210">
        <f>SUM(D44:D47)</f>
        <v>0</v>
      </c>
      <c r="E48" s="122"/>
      <c r="F48" s="120" t="s">
        <v>16</v>
      </c>
      <c r="G48" s="121">
        <f>SUM(G44:G47)</f>
        <v>0</v>
      </c>
      <c r="H48" s="210">
        <f>SUM(H44:H47)</f>
        <v>0</v>
      </c>
      <c r="I48" s="122"/>
      <c r="J48" s="120"/>
      <c r="K48" s="121"/>
      <c r="L48" s="210"/>
      <c r="M48" s="122"/>
      <c r="N48" s="120"/>
      <c r="O48" s="121"/>
      <c r="P48" s="210"/>
      <c r="Q48" s="122"/>
      <c r="R48" s="120"/>
      <c r="S48" s="121"/>
      <c r="T48" s="210"/>
      <c r="U48" s="122"/>
      <c r="V48" s="120"/>
      <c r="W48" s="121"/>
      <c r="X48" s="210"/>
      <c r="Y48" s="122"/>
      <c r="Z48" s="1"/>
    </row>
    <row r="49" spans="1:32" ht="9.75" customHeight="1">
      <c r="A49" s="46"/>
      <c r="B49" s="24"/>
      <c r="C49" s="38"/>
      <c r="D49" s="211"/>
      <c r="E49" s="212"/>
      <c r="F49" s="24"/>
      <c r="G49" s="38"/>
      <c r="H49" s="211"/>
      <c r="I49" s="212"/>
      <c r="J49" s="24"/>
      <c r="K49" s="38"/>
      <c r="L49" s="211"/>
      <c r="M49" s="212"/>
      <c r="N49" s="24"/>
      <c r="O49" s="38"/>
      <c r="P49" s="211"/>
      <c r="Q49" s="212"/>
      <c r="R49" s="24"/>
      <c r="S49" s="38"/>
      <c r="T49" s="211"/>
      <c r="U49" s="212"/>
      <c r="V49" s="40"/>
      <c r="W49" s="38"/>
      <c r="X49" s="211"/>
      <c r="Y49" s="212"/>
      <c r="Z49" s="1"/>
      <c r="AD49" s="14"/>
      <c r="AE49" s="14"/>
      <c r="AF49" s="14"/>
    </row>
    <row r="50" spans="1:32" ht="13.5" customHeight="1">
      <c r="A50" s="315" t="s">
        <v>95</v>
      </c>
      <c r="B50" s="16" t="s">
        <v>273</v>
      </c>
      <c r="C50" s="108">
        <v>750</v>
      </c>
      <c r="D50" s="229"/>
      <c r="E50" s="34"/>
      <c r="F50" s="16"/>
      <c r="G50" s="26"/>
      <c r="H50" s="49"/>
      <c r="I50" s="34"/>
      <c r="J50" s="16" t="s">
        <v>245</v>
      </c>
      <c r="K50" s="108">
        <v>120</v>
      </c>
      <c r="L50" s="186"/>
      <c r="M50" s="34"/>
      <c r="N50" s="16"/>
      <c r="O50" s="26"/>
      <c r="P50" s="49"/>
      <c r="Q50" s="34"/>
      <c r="R50" s="16"/>
      <c r="S50" s="26"/>
      <c r="T50" s="49"/>
      <c r="U50" s="34"/>
      <c r="V50" s="18"/>
      <c r="W50" s="26"/>
      <c r="X50" s="49"/>
      <c r="Y50" s="34"/>
      <c r="Z50" s="1"/>
      <c r="AD50" s="14"/>
      <c r="AE50" s="14"/>
      <c r="AF50" s="14"/>
    </row>
    <row r="51" spans="1:32" ht="13.5" customHeight="1">
      <c r="A51" s="316"/>
      <c r="B51" s="110"/>
      <c r="C51" s="173"/>
      <c r="D51" s="233"/>
      <c r="E51" s="109"/>
      <c r="F51" s="16"/>
      <c r="G51" s="26"/>
      <c r="H51" s="49"/>
      <c r="I51" s="34"/>
      <c r="J51" s="16"/>
      <c r="K51" s="26"/>
      <c r="L51" s="49"/>
      <c r="M51" s="34"/>
      <c r="N51" s="16"/>
      <c r="O51" s="26"/>
      <c r="P51" s="49"/>
      <c r="Q51" s="34"/>
      <c r="R51" s="16"/>
      <c r="S51" s="26"/>
      <c r="T51" s="49"/>
      <c r="U51" s="34"/>
      <c r="V51" s="18"/>
      <c r="W51" s="26"/>
      <c r="X51" s="49"/>
      <c r="Y51" s="34"/>
      <c r="Z51" s="1"/>
      <c r="AD51" s="14"/>
      <c r="AE51" s="14"/>
      <c r="AF51" s="14"/>
    </row>
    <row r="52" spans="1:32" ht="13.5" customHeight="1">
      <c r="A52" s="317"/>
      <c r="B52" s="16"/>
      <c r="C52" s="26"/>
      <c r="D52" s="181"/>
      <c r="E52" s="34"/>
      <c r="F52" s="16"/>
      <c r="G52" s="26"/>
      <c r="H52" s="49"/>
      <c r="I52" s="34"/>
      <c r="J52" s="16"/>
      <c r="K52" s="26"/>
      <c r="L52" s="49"/>
      <c r="M52" s="34"/>
      <c r="N52" s="16"/>
      <c r="O52" s="26"/>
      <c r="P52" s="49"/>
      <c r="Q52" s="34"/>
      <c r="R52" s="16"/>
      <c r="S52" s="26"/>
      <c r="T52" s="49"/>
      <c r="U52" s="34"/>
      <c r="V52" s="18"/>
      <c r="W52" s="26"/>
      <c r="X52" s="49"/>
      <c r="Y52" s="34"/>
      <c r="Z52" s="1"/>
      <c r="AD52" s="14"/>
      <c r="AE52" s="14"/>
      <c r="AF52" s="14"/>
    </row>
    <row r="53" spans="1:32" ht="13.5" customHeight="1" thickBot="1">
      <c r="A53" s="116">
        <f>SUM(C53,G53,K53,O53,S53,W53)</f>
        <v>870</v>
      </c>
      <c r="B53" s="120" t="s">
        <v>16</v>
      </c>
      <c r="C53" s="121">
        <f>SUM(C50:C52)</f>
        <v>750</v>
      </c>
      <c r="D53" s="210">
        <f>SUM(D50:D52)</f>
        <v>0</v>
      </c>
      <c r="E53" s="122"/>
      <c r="F53" s="120"/>
      <c r="G53" s="121"/>
      <c r="H53" s="210"/>
      <c r="I53" s="122"/>
      <c r="J53" s="120" t="s">
        <v>16</v>
      </c>
      <c r="K53" s="121">
        <f>SUM(K50:K52)</f>
        <v>120</v>
      </c>
      <c r="L53" s="210">
        <f>SUM(L50:L52)</f>
        <v>0</v>
      </c>
      <c r="M53" s="122"/>
      <c r="N53" s="120"/>
      <c r="O53" s="121"/>
      <c r="P53" s="210"/>
      <c r="Q53" s="122"/>
      <c r="R53" s="120"/>
      <c r="S53" s="121"/>
      <c r="T53" s="210"/>
      <c r="U53" s="122"/>
      <c r="V53" s="120"/>
      <c r="W53" s="121"/>
      <c r="X53" s="210"/>
      <c r="Y53" s="122"/>
      <c r="Z53" s="1"/>
    </row>
    <row r="54" spans="1:32" ht="13.5" customHeight="1">
      <c r="A54" s="46"/>
      <c r="B54" s="24"/>
      <c r="C54" s="38"/>
      <c r="D54" s="211"/>
      <c r="E54" s="212"/>
      <c r="F54" s="24"/>
      <c r="G54" s="38"/>
      <c r="H54" s="211"/>
      <c r="I54" s="212"/>
      <c r="J54" s="24"/>
      <c r="K54" s="38"/>
      <c r="L54" s="211"/>
      <c r="M54" s="212"/>
      <c r="N54" s="24"/>
      <c r="O54" s="38"/>
      <c r="P54" s="211"/>
      <c r="Q54" s="212"/>
      <c r="R54" s="24"/>
      <c r="S54" s="38"/>
      <c r="T54" s="211"/>
      <c r="U54" s="212"/>
      <c r="V54" s="40"/>
      <c r="W54" s="38"/>
      <c r="X54" s="211"/>
      <c r="Y54" s="212"/>
      <c r="Z54" s="1"/>
      <c r="AD54" s="14"/>
      <c r="AE54" s="14"/>
      <c r="AF54" s="14"/>
    </row>
    <row r="55" spans="1:32" ht="13.5" customHeight="1" thickBot="1">
      <c r="A55" s="116">
        <f>SUM(C55,G55,K55,O55,S55,W55)</f>
        <v>29060</v>
      </c>
      <c r="B55" s="127" t="s">
        <v>15</v>
      </c>
      <c r="C55" s="121">
        <f>SUM(C53,C48,C42,C33,C25,C14)</f>
        <v>26100</v>
      </c>
      <c r="D55" s="210">
        <f>SUM(D53,D48,D42,D33,D25,D14)</f>
        <v>0</v>
      </c>
      <c r="E55" s="122"/>
      <c r="F55" s="127" t="s">
        <v>15</v>
      </c>
      <c r="G55" s="121">
        <f>SUM(G53,G48,G42,G33,G25,G14)</f>
        <v>1000</v>
      </c>
      <c r="H55" s="210">
        <f>SUM(H53,H48,H42,H33,H25,H14)</f>
        <v>0</v>
      </c>
      <c r="I55" s="122"/>
      <c r="J55" s="127" t="s">
        <v>15</v>
      </c>
      <c r="K55" s="121">
        <f>SUM(K53,K48,K42,K33,K25,K14)</f>
        <v>890</v>
      </c>
      <c r="L55" s="210">
        <f>SUM(L53,L48,L42,L33,L25,L14)</f>
        <v>0</v>
      </c>
      <c r="M55" s="122"/>
      <c r="N55" s="127" t="s">
        <v>15</v>
      </c>
      <c r="O55" s="121">
        <f>SUM(O53,O48,O42,O33,O25,O14)</f>
        <v>240</v>
      </c>
      <c r="P55" s="210">
        <f>SUM(P53,P48,P42,P33,P25,P14)</f>
        <v>0</v>
      </c>
      <c r="Q55" s="122"/>
      <c r="R55" s="127" t="s">
        <v>15</v>
      </c>
      <c r="S55" s="121">
        <f>SUM(S53,S48,S42,S33,S25,S14)</f>
        <v>140</v>
      </c>
      <c r="T55" s="210">
        <f>SUM(T53,T48,T42,T33,T25,T14)</f>
        <v>0</v>
      </c>
      <c r="U55" s="122"/>
      <c r="V55" s="127" t="s">
        <v>15</v>
      </c>
      <c r="W55" s="121">
        <f>SUM(W53,W48,W42,W33,W25,W14)</f>
        <v>690</v>
      </c>
      <c r="X55" s="210">
        <f>SUM(X53,X48,X42,X33,X25,X14)</f>
        <v>0</v>
      </c>
      <c r="Y55" s="122">
        <f>SUM(Y53,Y48,Y42,Y33,Y25,Y14)</f>
        <v>0</v>
      </c>
      <c r="Z55" s="1"/>
    </row>
    <row r="56" spans="1:32" ht="24" customHeight="1">
      <c r="A56" s="47" t="s">
        <v>112</v>
      </c>
      <c r="B56" s="30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2"/>
      <c r="X56" s="158" t="s">
        <v>275</v>
      </c>
      <c r="Y56" s="158"/>
    </row>
    <row r="57" spans="1:32" ht="13.5" customHeight="1"/>
    <row r="58" spans="1:32" ht="13.5" customHeight="1"/>
    <row r="59" spans="1:32" ht="13.5" hidden="1" customHeight="1">
      <c r="A59" s="4">
        <v>1</v>
      </c>
      <c r="B59" s="224">
        <v>2</v>
      </c>
      <c r="C59" s="4">
        <v>3</v>
      </c>
      <c r="D59" s="4">
        <v>4</v>
      </c>
      <c r="E59" s="4">
        <v>5</v>
      </c>
      <c r="F59" s="224">
        <v>6</v>
      </c>
      <c r="G59" s="4">
        <v>7</v>
      </c>
      <c r="H59" s="4">
        <v>8</v>
      </c>
      <c r="I59" s="4">
        <v>9</v>
      </c>
      <c r="J59" s="224">
        <v>10</v>
      </c>
      <c r="K59" s="4">
        <v>11</v>
      </c>
      <c r="L59" s="4">
        <v>12</v>
      </c>
      <c r="M59" s="4">
        <v>13</v>
      </c>
      <c r="N59" s="224">
        <v>14</v>
      </c>
      <c r="O59" s="4">
        <v>15</v>
      </c>
      <c r="P59" s="4">
        <v>16</v>
      </c>
      <c r="Q59" s="4">
        <v>17</v>
      </c>
      <c r="R59" s="224">
        <v>18</v>
      </c>
      <c r="S59" s="4">
        <v>19</v>
      </c>
      <c r="T59" s="4">
        <v>20</v>
      </c>
      <c r="U59" s="4">
        <v>21</v>
      </c>
      <c r="V59" s="224">
        <v>22</v>
      </c>
      <c r="W59" s="4">
        <v>23</v>
      </c>
      <c r="X59" s="4">
        <v>24</v>
      </c>
      <c r="Y59" s="4">
        <v>25</v>
      </c>
    </row>
    <row r="60" spans="1:32" ht="13.5" customHeight="1"/>
    <row r="61" spans="1:32" ht="13.5" customHeight="1"/>
    <row r="62" spans="1:32" ht="13.5" customHeight="1"/>
    <row r="63" spans="1:32" ht="13.5" customHeight="1"/>
  </sheetData>
  <mergeCells count="17">
    <mergeCell ref="T1:Y1"/>
    <mergeCell ref="AA8:AA12"/>
    <mergeCell ref="A7:A8"/>
    <mergeCell ref="N2:N5"/>
    <mergeCell ref="R3:S5"/>
    <mergeCell ref="A9:A13"/>
    <mergeCell ref="A2:F5"/>
    <mergeCell ref="G2:G5"/>
    <mergeCell ref="T2:Y5"/>
    <mergeCell ref="O3:Q5"/>
    <mergeCell ref="H2:M5"/>
    <mergeCell ref="H1:M1"/>
    <mergeCell ref="A18:A23"/>
    <mergeCell ref="A27:A32"/>
    <mergeCell ref="A35:A41"/>
    <mergeCell ref="A44:A47"/>
    <mergeCell ref="A50:A52"/>
  </mergeCells>
  <phoneticPr fontId="7"/>
  <dataValidations count="1">
    <dataValidation type="whole" allowBlank="1" showInputMessage="1" showErrorMessage="1" sqref="D9:D11 D17:D23 D27:D31 D35:D40 D44:D47 D50:D51 L9 P9 X9 X17 T17:T18 P17:P18 L17 H17:H18 L37 H37 H31 L31 T37 P37 X37 L50">
      <formula1>1</formula1>
      <formula2>C9</formula2>
    </dataValidation>
  </dataValidations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64" orientation="landscape" horizontalDpi="4294967292" verticalDpi="36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F64"/>
  <sheetViews>
    <sheetView showZeros="0" zoomScale="80" zoomScaleNormal="80" workbookViewId="0">
      <selection activeCell="A2" sqref="A2:F5"/>
    </sheetView>
  </sheetViews>
  <sheetFormatPr defaultColWidth="8.5" defaultRowHeight="13.5"/>
  <cols>
    <col min="1" max="1" width="9.5" style="4" customWidth="1"/>
    <col min="2" max="2" width="11.25" style="4" customWidth="1"/>
    <col min="3" max="5" width="8.125" style="4" customWidth="1"/>
    <col min="6" max="6" width="11.25" style="4" customWidth="1"/>
    <col min="7" max="9" width="8.125" style="4" customWidth="1"/>
    <col min="10" max="10" width="11.25" style="4" customWidth="1"/>
    <col min="11" max="13" width="8.125" style="4" customWidth="1"/>
    <col min="14" max="14" width="11.25" style="4" customWidth="1"/>
    <col min="15" max="17" width="8.125" style="4" customWidth="1"/>
    <col min="18" max="18" width="11.25" style="4" customWidth="1"/>
    <col min="19" max="21" width="8.125" style="4" customWidth="1"/>
    <col min="22" max="22" width="11.25" style="4" customWidth="1"/>
    <col min="23" max="25" width="8.125" style="4" customWidth="1"/>
    <col min="26" max="26" width="1.625" style="4" customWidth="1"/>
    <col min="27" max="27" width="3.375" style="4" customWidth="1"/>
    <col min="28" max="16384" width="8.5" style="4"/>
  </cols>
  <sheetData>
    <row r="1" spans="1:32" s="31" customFormat="1" ht="16.5" customHeight="1">
      <c r="A1" s="164" t="s">
        <v>0</v>
      </c>
      <c r="B1" s="165"/>
      <c r="C1" s="165"/>
      <c r="D1" s="165"/>
      <c r="E1" s="165"/>
      <c r="F1" s="165"/>
      <c r="G1" s="166"/>
      <c r="H1" s="318" t="s">
        <v>1</v>
      </c>
      <c r="I1" s="319"/>
      <c r="J1" s="319"/>
      <c r="K1" s="319"/>
      <c r="L1" s="319"/>
      <c r="M1" s="320"/>
      <c r="N1" s="167" t="s">
        <v>2</v>
      </c>
      <c r="O1" s="164" t="s">
        <v>3</v>
      </c>
      <c r="P1" s="165"/>
      <c r="Q1" s="165"/>
      <c r="R1" s="165"/>
      <c r="S1" s="166"/>
      <c r="T1" s="318" t="s">
        <v>4</v>
      </c>
      <c r="U1" s="319"/>
      <c r="V1" s="319"/>
      <c r="W1" s="319"/>
      <c r="X1" s="319"/>
      <c r="Y1" s="320"/>
      <c r="Z1" s="179"/>
    </row>
    <row r="2" spans="1:32" ht="12.75" customHeight="1">
      <c r="A2" s="331">
        <f>高知1!A2</f>
        <v>0</v>
      </c>
      <c r="B2" s="332"/>
      <c r="C2" s="332"/>
      <c r="D2" s="332"/>
      <c r="E2" s="332"/>
      <c r="F2" s="332"/>
      <c r="G2" s="337" t="s">
        <v>110</v>
      </c>
      <c r="H2" s="356">
        <f>高知1!H2</f>
        <v>0</v>
      </c>
      <c r="I2" s="357"/>
      <c r="J2" s="357"/>
      <c r="K2" s="357"/>
      <c r="L2" s="357"/>
      <c r="M2" s="358"/>
      <c r="N2" s="321">
        <f>高知1!N2</f>
        <v>0</v>
      </c>
      <c r="O2" s="168" t="s">
        <v>13</v>
      </c>
      <c r="P2" s="169"/>
      <c r="Q2" s="205"/>
      <c r="R2" s="170" t="s">
        <v>14</v>
      </c>
      <c r="S2" s="171"/>
      <c r="T2" s="340">
        <f>高知1!T2</f>
        <v>0</v>
      </c>
      <c r="U2" s="341"/>
      <c r="V2" s="341"/>
      <c r="W2" s="341"/>
      <c r="X2" s="341"/>
      <c r="Y2" s="342"/>
      <c r="Z2" s="177"/>
    </row>
    <row r="3" spans="1:32" ht="21" customHeight="1">
      <c r="A3" s="333"/>
      <c r="B3" s="334"/>
      <c r="C3" s="334"/>
      <c r="D3" s="334"/>
      <c r="E3" s="334"/>
      <c r="F3" s="334"/>
      <c r="G3" s="338"/>
      <c r="H3" s="359"/>
      <c r="I3" s="360"/>
      <c r="J3" s="360"/>
      <c r="K3" s="360"/>
      <c r="L3" s="360"/>
      <c r="M3" s="361"/>
      <c r="N3" s="322"/>
      <c r="O3" s="349">
        <f>SUM(D55,H55,L55,P55,T55,X55)</f>
        <v>0</v>
      </c>
      <c r="P3" s="304"/>
      <c r="Q3" s="350"/>
      <c r="R3" s="324">
        <f>SUM(高知1!O3,高知2!O3,高知3!O3,高知4!O3,高知5!O3)</f>
        <v>0</v>
      </c>
      <c r="S3" s="325"/>
      <c r="T3" s="343"/>
      <c r="U3" s="344"/>
      <c r="V3" s="344"/>
      <c r="W3" s="344"/>
      <c r="X3" s="344"/>
      <c r="Y3" s="345"/>
      <c r="Z3" s="177"/>
    </row>
    <row r="4" spans="1:32" s="3" customFormat="1" ht="18" customHeight="1">
      <c r="A4" s="333"/>
      <c r="B4" s="334"/>
      <c r="C4" s="334"/>
      <c r="D4" s="334"/>
      <c r="E4" s="334"/>
      <c r="F4" s="334"/>
      <c r="G4" s="338"/>
      <c r="H4" s="359"/>
      <c r="I4" s="360"/>
      <c r="J4" s="360"/>
      <c r="K4" s="360"/>
      <c r="L4" s="360"/>
      <c r="M4" s="361"/>
      <c r="N4" s="322"/>
      <c r="O4" s="351"/>
      <c r="P4" s="307"/>
      <c r="Q4" s="352"/>
      <c r="R4" s="324"/>
      <c r="S4" s="325"/>
      <c r="T4" s="343"/>
      <c r="U4" s="344"/>
      <c r="V4" s="344"/>
      <c r="W4" s="344"/>
      <c r="X4" s="344"/>
      <c r="Y4" s="345"/>
      <c r="Z4" s="177"/>
    </row>
    <row r="5" spans="1:32" ht="6.75" customHeight="1">
      <c r="A5" s="335"/>
      <c r="B5" s="336"/>
      <c r="C5" s="336"/>
      <c r="D5" s="336"/>
      <c r="E5" s="336"/>
      <c r="F5" s="336"/>
      <c r="G5" s="339"/>
      <c r="H5" s="362"/>
      <c r="I5" s="363"/>
      <c r="J5" s="363"/>
      <c r="K5" s="363"/>
      <c r="L5" s="363"/>
      <c r="M5" s="364"/>
      <c r="N5" s="323"/>
      <c r="O5" s="353"/>
      <c r="P5" s="354"/>
      <c r="Q5" s="355"/>
      <c r="R5" s="326"/>
      <c r="S5" s="327"/>
      <c r="T5" s="346"/>
      <c r="U5" s="347"/>
      <c r="V5" s="347"/>
      <c r="W5" s="347"/>
      <c r="X5" s="347"/>
      <c r="Y5" s="348"/>
      <c r="Z5" s="177"/>
    </row>
    <row r="6" spans="1:32" ht="7.5" customHeight="1" thickBo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32" s="11" customFormat="1" ht="18" customHeight="1" thickBot="1">
      <c r="A7" s="277" t="s">
        <v>12</v>
      </c>
      <c r="B7" s="29" t="s">
        <v>21</v>
      </c>
      <c r="C7" s="5"/>
      <c r="D7" s="5"/>
      <c r="E7" s="5"/>
      <c r="F7" s="29" t="s">
        <v>5</v>
      </c>
      <c r="G7" s="5"/>
      <c r="H7" s="6"/>
      <c r="I7" s="215"/>
      <c r="J7" s="7" t="s">
        <v>6</v>
      </c>
      <c r="K7" s="5"/>
      <c r="L7" s="8"/>
      <c r="M7" s="215"/>
      <c r="N7" s="9" t="s">
        <v>7</v>
      </c>
      <c r="O7" s="5"/>
      <c r="P7" s="6"/>
      <c r="Q7" s="215"/>
      <c r="R7" s="9" t="s">
        <v>8</v>
      </c>
      <c r="S7" s="5"/>
      <c r="T7" s="6"/>
      <c r="U7" s="215"/>
      <c r="V7" s="9" t="s">
        <v>268</v>
      </c>
      <c r="W7" s="5"/>
      <c r="X7" s="32"/>
      <c r="Y7" s="206"/>
      <c r="Z7" s="10"/>
    </row>
    <row r="8" spans="1:32" ht="15.75" customHeight="1">
      <c r="A8" s="278"/>
      <c r="B8" s="23" t="s">
        <v>9</v>
      </c>
      <c r="C8" s="23" t="s">
        <v>10</v>
      </c>
      <c r="D8" s="180" t="s">
        <v>11</v>
      </c>
      <c r="E8" s="208" t="s">
        <v>255</v>
      </c>
      <c r="F8" s="23" t="s">
        <v>9</v>
      </c>
      <c r="G8" s="23" t="s">
        <v>10</v>
      </c>
      <c r="H8" s="213" t="s">
        <v>11</v>
      </c>
      <c r="I8" s="208" t="s">
        <v>255</v>
      </c>
      <c r="J8" s="23" t="s">
        <v>9</v>
      </c>
      <c r="K8" s="23" t="s">
        <v>10</v>
      </c>
      <c r="L8" s="213" t="s">
        <v>11</v>
      </c>
      <c r="M8" s="208" t="s">
        <v>255</v>
      </c>
      <c r="N8" s="23" t="s">
        <v>9</v>
      </c>
      <c r="O8" s="23" t="s">
        <v>10</v>
      </c>
      <c r="P8" s="213" t="s">
        <v>11</v>
      </c>
      <c r="Q8" s="208" t="s">
        <v>255</v>
      </c>
      <c r="R8" s="23" t="s">
        <v>9</v>
      </c>
      <c r="S8" s="23" t="s">
        <v>10</v>
      </c>
      <c r="T8" s="213" t="s">
        <v>11</v>
      </c>
      <c r="U8" s="208" t="s">
        <v>255</v>
      </c>
      <c r="V8" s="23" t="s">
        <v>9</v>
      </c>
      <c r="W8" s="23" t="s">
        <v>10</v>
      </c>
      <c r="X8" s="213" t="s">
        <v>11</v>
      </c>
      <c r="Y8" s="208" t="s">
        <v>269</v>
      </c>
      <c r="Z8" s="1"/>
      <c r="AA8" s="279" t="s">
        <v>81</v>
      </c>
    </row>
    <row r="9" spans="1:32" ht="13.5" customHeight="1">
      <c r="A9" s="313" t="s">
        <v>96</v>
      </c>
      <c r="B9" s="110" t="s">
        <v>162</v>
      </c>
      <c r="C9" s="107">
        <v>1250</v>
      </c>
      <c r="D9" s="232"/>
      <c r="E9" s="109"/>
      <c r="F9" s="237" t="s">
        <v>226</v>
      </c>
      <c r="G9" s="238" t="s">
        <v>88</v>
      </c>
      <c r="H9" s="239"/>
      <c r="I9" s="240"/>
      <c r="J9" s="110" t="s">
        <v>226</v>
      </c>
      <c r="K9" s="108">
        <v>90</v>
      </c>
      <c r="L9" s="186"/>
      <c r="M9" s="109"/>
      <c r="N9" s="237" t="s">
        <v>226</v>
      </c>
      <c r="O9" s="238" t="s">
        <v>88</v>
      </c>
      <c r="P9" s="239"/>
      <c r="Q9" s="240"/>
      <c r="R9" s="237" t="s">
        <v>226</v>
      </c>
      <c r="S9" s="238" t="s">
        <v>88</v>
      </c>
      <c r="T9" s="239"/>
      <c r="U9" s="240"/>
      <c r="V9" s="237" t="s">
        <v>226</v>
      </c>
      <c r="W9" s="238" t="s">
        <v>88</v>
      </c>
      <c r="X9" s="239"/>
      <c r="Y9" s="240"/>
      <c r="Z9" s="1"/>
      <c r="AA9" s="279"/>
      <c r="AD9" s="14"/>
      <c r="AE9" s="14"/>
      <c r="AF9" s="14"/>
    </row>
    <row r="10" spans="1:32" ht="13.5" customHeight="1">
      <c r="A10" s="312"/>
      <c r="B10" s="16" t="s">
        <v>163</v>
      </c>
      <c r="C10" s="108">
        <v>460</v>
      </c>
      <c r="D10" s="217"/>
      <c r="E10" s="109"/>
      <c r="F10" s="110"/>
      <c r="G10" s="107"/>
      <c r="H10" s="196"/>
      <c r="I10" s="109"/>
      <c r="J10" s="110" t="s">
        <v>163</v>
      </c>
      <c r="K10" s="152" t="s">
        <v>88</v>
      </c>
      <c r="L10" s="196"/>
      <c r="M10" s="109"/>
      <c r="N10" s="113"/>
      <c r="O10" s="107"/>
      <c r="P10" s="196"/>
      <c r="Q10" s="109"/>
      <c r="R10" s="113"/>
      <c r="S10" s="107"/>
      <c r="T10" s="49"/>
      <c r="U10" s="34"/>
      <c r="V10" s="16"/>
      <c r="W10" s="26"/>
      <c r="X10" s="49"/>
      <c r="Y10" s="34"/>
      <c r="Z10" s="1"/>
      <c r="AA10" s="279"/>
      <c r="AD10" s="14"/>
      <c r="AE10" s="14"/>
      <c r="AF10" s="14"/>
    </row>
    <row r="11" spans="1:32" ht="13.5" customHeight="1">
      <c r="A11" s="312"/>
      <c r="B11" s="16" t="s">
        <v>164</v>
      </c>
      <c r="C11" s="108">
        <v>370</v>
      </c>
      <c r="D11" s="217"/>
      <c r="E11" s="109"/>
      <c r="F11" s="110"/>
      <c r="G11" s="107"/>
      <c r="H11" s="196"/>
      <c r="I11" s="109"/>
      <c r="J11" s="110"/>
      <c r="K11" s="107"/>
      <c r="L11" s="196"/>
      <c r="M11" s="109"/>
      <c r="N11" s="113"/>
      <c r="O11" s="107"/>
      <c r="P11" s="196"/>
      <c r="Q11" s="109"/>
      <c r="R11" s="113"/>
      <c r="S11" s="107"/>
      <c r="T11" s="49"/>
      <c r="U11" s="34"/>
      <c r="V11" s="16"/>
      <c r="W11" s="26"/>
      <c r="X11" s="49"/>
      <c r="Y11" s="34"/>
      <c r="Z11" s="1"/>
      <c r="AA11" s="279"/>
      <c r="AD11" s="14"/>
      <c r="AE11" s="14"/>
      <c r="AF11" s="14"/>
    </row>
    <row r="12" spans="1:32" ht="13.5" customHeight="1">
      <c r="A12" s="312"/>
      <c r="B12" s="16" t="s">
        <v>165</v>
      </c>
      <c r="C12" s="108">
        <v>460</v>
      </c>
      <c r="D12" s="217"/>
      <c r="E12" s="109"/>
      <c r="F12" s="110"/>
      <c r="G12" s="107"/>
      <c r="H12" s="196"/>
      <c r="I12" s="109"/>
      <c r="J12" s="110" t="s">
        <v>165</v>
      </c>
      <c r="K12" s="108">
        <v>10</v>
      </c>
      <c r="L12" s="217"/>
      <c r="M12" s="109"/>
      <c r="N12" s="110" t="s">
        <v>165</v>
      </c>
      <c r="O12" s="152" t="s">
        <v>88</v>
      </c>
      <c r="P12" s="196"/>
      <c r="Q12" s="109"/>
      <c r="R12" s="113"/>
      <c r="S12" s="107"/>
      <c r="T12" s="49"/>
      <c r="U12" s="34"/>
      <c r="V12" s="16"/>
      <c r="W12" s="26"/>
      <c r="X12" s="49"/>
      <c r="Y12" s="34"/>
      <c r="Z12" s="1"/>
      <c r="AA12" s="279"/>
    </row>
    <row r="13" spans="1:32" ht="13.5" customHeight="1">
      <c r="A13" s="312"/>
      <c r="B13" s="16" t="s">
        <v>166</v>
      </c>
      <c r="C13" s="108">
        <v>410</v>
      </c>
      <c r="D13" s="217"/>
      <c r="E13" s="109"/>
      <c r="F13" s="110"/>
      <c r="G13" s="107"/>
      <c r="H13" s="196"/>
      <c r="I13" s="109"/>
      <c r="J13" s="110"/>
      <c r="K13" s="173"/>
      <c r="L13" s="196"/>
      <c r="M13" s="109"/>
      <c r="N13" s="113"/>
      <c r="O13" s="107"/>
      <c r="P13" s="196"/>
      <c r="Q13" s="109"/>
      <c r="R13" s="113"/>
      <c r="S13" s="107"/>
      <c r="T13" s="49"/>
      <c r="U13" s="34"/>
      <c r="V13" s="16"/>
      <c r="W13" s="26"/>
      <c r="X13" s="49"/>
      <c r="Y13" s="34"/>
      <c r="Z13" s="1"/>
    </row>
    <row r="14" spans="1:32" ht="13.5" customHeight="1">
      <c r="A14" s="314"/>
      <c r="B14" s="16"/>
      <c r="C14" s="26"/>
      <c r="D14" s="181"/>
      <c r="E14" s="34"/>
      <c r="F14" s="16"/>
      <c r="G14" s="26"/>
      <c r="H14" s="49"/>
      <c r="I14" s="34"/>
      <c r="J14" s="16"/>
      <c r="K14" s="26"/>
      <c r="L14" s="49"/>
      <c r="M14" s="34"/>
      <c r="N14" s="18"/>
      <c r="O14" s="26"/>
      <c r="P14" s="49"/>
      <c r="Q14" s="34"/>
      <c r="R14" s="18"/>
      <c r="S14" s="26"/>
      <c r="T14" s="49"/>
      <c r="U14" s="34"/>
      <c r="V14" s="16"/>
      <c r="W14" s="26"/>
      <c r="X14" s="49"/>
      <c r="Y14" s="34"/>
      <c r="Z14" s="1"/>
    </row>
    <row r="15" spans="1:32" ht="13.5" customHeight="1" thickBot="1">
      <c r="A15" s="116">
        <f>SUM(C15,G15,K15,O15,S15,W15)</f>
        <v>3050</v>
      </c>
      <c r="B15" s="120" t="s">
        <v>16</v>
      </c>
      <c r="C15" s="121">
        <f>SUM(C9:C14)</f>
        <v>2950</v>
      </c>
      <c r="D15" s="210">
        <f>SUM(D9:D14)</f>
        <v>0</v>
      </c>
      <c r="E15" s="122"/>
      <c r="F15" s="120" t="s">
        <v>16</v>
      </c>
      <c r="G15" s="121">
        <f>SUM(G9:G14)</f>
        <v>0</v>
      </c>
      <c r="H15" s="210">
        <f>SUM(H9:H14)</f>
        <v>0</v>
      </c>
      <c r="I15" s="122"/>
      <c r="J15" s="120" t="s">
        <v>16</v>
      </c>
      <c r="K15" s="121">
        <f>SUM(K9:K14)</f>
        <v>100</v>
      </c>
      <c r="L15" s="210">
        <f>SUM(L9:L14)</f>
        <v>0</v>
      </c>
      <c r="M15" s="122"/>
      <c r="N15" s="120" t="s">
        <v>16</v>
      </c>
      <c r="O15" s="121">
        <f>SUM(O9:O14)</f>
        <v>0</v>
      </c>
      <c r="P15" s="210">
        <f>SUM(P9:P14)</f>
        <v>0</v>
      </c>
      <c r="Q15" s="122"/>
      <c r="R15" s="120" t="s">
        <v>16</v>
      </c>
      <c r="S15" s="121">
        <f>SUM(S9:S14)</f>
        <v>0</v>
      </c>
      <c r="T15" s="210">
        <f>SUM(T9:T14)</f>
        <v>0</v>
      </c>
      <c r="U15" s="122"/>
      <c r="V15" s="120" t="s">
        <v>16</v>
      </c>
      <c r="W15" s="121">
        <f>SUM(W9:W14)</f>
        <v>0</v>
      </c>
      <c r="X15" s="210">
        <f>SUM(X9:X14)</f>
        <v>0</v>
      </c>
      <c r="Y15" s="122">
        <f>SUM(Y9:Y14)</f>
        <v>0</v>
      </c>
      <c r="Z15" s="1"/>
    </row>
    <row r="16" spans="1:32" ht="9.75" customHeight="1">
      <c r="A16" s="46"/>
      <c r="B16" s="2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41"/>
      <c r="Z16" s="1"/>
      <c r="AD16" s="14"/>
      <c r="AE16" s="14"/>
      <c r="AF16" s="14"/>
    </row>
    <row r="17" spans="1:32" ht="13.5" customHeight="1">
      <c r="A17" s="12"/>
      <c r="B17" s="16" t="s">
        <v>167</v>
      </c>
      <c r="C17" s="108">
        <v>1210</v>
      </c>
      <c r="D17" s="186"/>
      <c r="E17" s="34"/>
      <c r="F17" s="16"/>
      <c r="G17" s="26"/>
      <c r="H17" s="49"/>
      <c r="I17" s="34"/>
      <c r="J17" s="16"/>
      <c r="K17" s="26"/>
      <c r="L17" s="49"/>
      <c r="M17" s="34"/>
      <c r="N17" s="16"/>
      <c r="O17" s="26"/>
      <c r="P17" s="49"/>
      <c r="Q17" s="34"/>
      <c r="R17" s="19"/>
      <c r="S17" s="26"/>
      <c r="T17" s="49"/>
      <c r="U17" s="34"/>
      <c r="V17" s="19"/>
      <c r="W17" s="26"/>
      <c r="X17" s="49"/>
      <c r="Y17" s="34"/>
      <c r="Z17" s="1"/>
    </row>
    <row r="18" spans="1:32" ht="13.5" customHeight="1">
      <c r="A18" s="312" t="s">
        <v>97</v>
      </c>
      <c r="B18" s="16" t="s">
        <v>168</v>
      </c>
      <c r="C18" s="108">
        <v>650</v>
      </c>
      <c r="D18" s="217"/>
      <c r="E18" s="34"/>
      <c r="F18" s="16" t="s">
        <v>227</v>
      </c>
      <c r="G18" s="152" t="s">
        <v>88</v>
      </c>
      <c r="H18" s="49"/>
      <c r="I18" s="34"/>
      <c r="J18" s="16"/>
      <c r="K18" s="26"/>
      <c r="L18" s="49"/>
      <c r="M18" s="34"/>
      <c r="N18" s="16"/>
      <c r="O18" s="26"/>
      <c r="P18" s="49"/>
      <c r="Q18" s="34"/>
      <c r="R18" s="19"/>
      <c r="S18" s="26"/>
      <c r="T18" s="49"/>
      <c r="U18" s="34"/>
      <c r="V18" s="19"/>
      <c r="W18" s="26"/>
      <c r="X18" s="49"/>
      <c r="Y18" s="34"/>
      <c r="Z18" s="1"/>
    </row>
    <row r="19" spans="1:32" ht="13.5" customHeight="1">
      <c r="A19" s="312"/>
      <c r="B19" s="16" t="s">
        <v>169</v>
      </c>
      <c r="C19" s="108">
        <v>260</v>
      </c>
      <c r="D19" s="217"/>
      <c r="E19" s="34"/>
      <c r="F19" s="16"/>
      <c r="G19" s="26"/>
      <c r="H19" s="49"/>
      <c r="I19" s="34"/>
      <c r="J19" s="16"/>
      <c r="K19" s="26"/>
      <c r="L19" s="49"/>
      <c r="M19" s="34"/>
      <c r="N19" s="16"/>
      <c r="O19" s="26"/>
      <c r="P19" s="49"/>
      <c r="Q19" s="34"/>
      <c r="R19" s="16"/>
      <c r="S19" s="26"/>
      <c r="T19" s="49"/>
      <c r="U19" s="34"/>
      <c r="V19" s="19"/>
      <c r="W19" s="26"/>
      <c r="X19" s="49"/>
      <c r="Y19" s="34"/>
      <c r="Z19" s="1"/>
    </row>
    <row r="20" spans="1:32" ht="13.5" customHeight="1">
      <c r="A20" s="312"/>
      <c r="B20" s="16" t="s">
        <v>170</v>
      </c>
      <c r="C20" s="108">
        <v>700</v>
      </c>
      <c r="D20" s="217"/>
      <c r="E20" s="109"/>
      <c r="F20" s="110" t="s">
        <v>228</v>
      </c>
      <c r="G20" s="152" t="s">
        <v>88</v>
      </c>
      <c r="H20" s="196"/>
      <c r="I20" s="109"/>
      <c r="J20" s="16"/>
      <c r="K20" s="26"/>
      <c r="L20" s="49"/>
      <c r="M20" s="34"/>
      <c r="N20" s="19"/>
      <c r="O20" s="26"/>
      <c r="P20" s="49"/>
      <c r="Q20" s="34"/>
      <c r="R20" s="16"/>
      <c r="S20" s="26"/>
      <c r="T20" s="49"/>
      <c r="U20" s="34"/>
      <c r="V20" s="19"/>
      <c r="W20" s="26"/>
      <c r="X20" s="49"/>
      <c r="Y20" s="34"/>
      <c r="Z20" s="1"/>
    </row>
    <row r="21" spans="1:32" ht="13.5" customHeight="1">
      <c r="A21" s="312"/>
      <c r="B21" s="16" t="s">
        <v>171</v>
      </c>
      <c r="C21" s="108">
        <v>760</v>
      </c>
      <c r="D21" s="217"/>
      <c r="E21" s="109"/>
      <c r="F21" s="110"/>
      <c r="G21" s="107"/>
      <c r="H21" s="196"/>
      <c r="I21" s="109"/>
      <c r="J21" s="16" t="s">
        <v>246</v>
      </c>
      <c r="K21" s="108">
        <v>50</v>
      </c>
      <c r="L21" s="217"/>
      <c r="M21" s="34"/>
      <c r="N21" s="16"/>
      <c r="O21" s="26"/>
      <c r="P21" s="49"/>
      <c r="Q21" s="34"/>
      <c r="R21" s="20"/>
      <c r="S21" s="26"/>
      <c r="T21" s="49"/>
      <c r="U21" s="34"/>
      <c r="V21" s="19"/>
      <c r="W21" s="26"/>
      <c r="X21" s="49"/>
      <c r="Y21" s="34"/>
      <c r="Z21" s="1"/>
    </row>
    <row r="22" spans="1:32" ht="13.5" customHeight="1">
      <c r="A22" s="312"/>
      <c r="B22" s="16" t="s">
        <v>26</v>
      </c>
      <c r="C22" s="108">
        <v>300</v>
      </c>
      <c r="D22" s="217"/>
      <c r="E22" s="109"/>
      <c r="F22" s="112"/>
      <c r="G22" s="107"/>
      <c r="H22" s="196"/>
      <c r="I22" s="109"/>
      <c r="J22" s="16"/>
      <c r="K22" s="26"/>
      <c r="L22" s="49"/>
      <c r="M22" s="34"/>
      <c r="N22" s="16"/>
      <c r="O22" s="26"/>
      <c r="P22" s="49"/>
      <c r="Q22" s="34"/>
      <c r="R22" s="16"/>
      <c r="S22" s="26"/>
      <c r="T22" s="49"/>
      <c r="U22" s="34"/>
      <c r="V22" s="19"/>
      <c r="W22" s="26"/>
      <c r="X22" s="49"/>
      <c r="Y22" s="34"/>
      <c r="Z22" s="1"/>
    </row>
    <row r="23" spans="1:32" ht="13.5" customHeight="1">
      <c r="A23" s="312"/>
      <c r="B23" s="16" t="s">
        <v>27</v>
      </c>
      <c r="C23" s="108">
        <v>290</v>
      </c>
      <c r="D23" s="217"/>
      <c r="E23" s="109"/>
      <c r="F23" s="110" t="s">
        <v>229</v>
      </c>
      <c r="G23" s="107">
        <v>40</v>
      </c>
      <c r="H23" s="217"/>
      <c r="I23" s="109"/>
      <c r="J23" s="16" t="s">
        <v>229</v>
      </c>
      <c r="K23" s="108">
        <v>30</v>
      </c>
      <c r="L23" s="217"/>
      <c r="M23" s="34"/>
      <c r="N23" s="18"/>
      <c r="O23" s="26"/>
      <c r="P23" s="49"/>
      <c r="Q23" s="34"/>
      <c r="R23" s="18"/>
      <c r="S23" s="26"/>
      <c r="T23" s="49"/>
      <c r="U23" s="34"/>
      <c r="V23" s="16"/>
      <c r="W23" s="26"/>
      <c r="X23" s="49"/>
      <c r="Y23" s="34"/>
      <c r="Z23" s="1"/>
    </row>
    <row r="24" spans="1:32" ht="13.5" customHeight="1">
      <c r="A24" s="312"/>
      <c r="B24" s="16" t="s">
        <v>201</v>
      </c>
      <c r="C24" s="108">
        <v>190</v>
      </c>
      <c r="D24" s="217"/>
      <c r="E24" s="109"/>
      <c r="F24" s="51" t="s">
        <v>258</v>
      </c>
      <c r="G24" s="107"/>
      <c r="H24" s="196"/>
      <c r="I24" s="109"/>
      <c r="J24" s="16"/>
      <c r="K24" s="26"/>
      <c r="L24" s="49"/>
      <c r="M24" s="34"/>
      <c r="N24" s="18"/>
      <c r="O24" s="26"/>
      <c r="P24" s="49"/>
      <c r="Q24" s="34"/>
      <c r="R24" s="18"/>
      <c r="S24" s="26"/>
      <c r="T24" s="49"/>
      <c r="U24" s="34"/>
      <c r="V24" s="16"/>
      <c r="W24" s="26"/>
      <c r="X24" s="49"/>
      <c r="Y24" s="34"/>
      <c r="Z24" s="1"/>
    </row>
    <row r="25" spans="1:32" ht="13.5" customHeight="1">
      <c r="A25" s="45"/>
      <c r="B25" s="16"/>
      <c r="C25" s="26"/>
      <c r="D25" s="181"/>
      <c r="E25" s="34"/>
      <c r="F25" s="16"/>
      <c r="G25" s="26"/>
      <c r="H25" s="49"/>
      <c r="I25" s="34"/>
      <c r="J25" s="16"/>
      <c r="K25" s="26"/>
      <c r="L25" s="49"/>
      <c r="M25" s="34"/>
      <c r="N25" s="18"/>
      <c r="O25" s="26"/>
      <c r="P25" s="49"/>
      <c r="Q25" s="34"/>
      <c r="R25" s="18"/>
      <c r="S25" s="26"/>
      <c r="T25" s="49"/>
      <c r="U25" s="34"/>
      <c r="V25" s="16"/>
      <c r="W25" s="26"/>
      <c r="X25" s="49"/>
      <c r="Y25" s="34"/>
      <c r="Z25" s="1"/>
    </row>
    <row r="26" spans="1:32" ht="13.5" customHeight="1" thickBot="1">
      <c r="A26" s="116">
        <f>SUM(C26,G26,K26,O26,S26,W26)</f>
        <v>4480</v>
      </c>
      <c r="B26" s="120" t="s">
        <v>16</v>
      </c>
      <c r="C26" s="121">
        <f>SUM(C17:C25)</f>
        <v>4360</v>
      </c>
      <c r="D26" s="210">
        <f>SUM(D17:D25)</f>
        <v>0</v>
      </c>
      <c r="E26" s="122"/>
      <c r="F26" s="120" t="s">
        <v>16</v>
      </c>
      <c r="G26" s="121">
        <f>SUM(G17:G25)</f>
        <v>40</v>
      </c>
      <c r="H26" s="210">
        <f>SUM(H17:H25)</f>
        <v>0</v>
      </c>
      <c r="I26" s="122"/>
      <c r="J26" s="120" t="s">
        <v>16</v>
      </c>
      <c r="K26" s="121">
        <f>SUM(K17:K25)</f>
        <v>80</v>
      </c>
      <c r="L26" s="210">
        <f>SUM(L17:L25)</f>
        <v>0</v>
      </c>
      <c r="M26" s="122"/>
      <c r="N26" s="120" t="s">
        <v>16</v>
      </c>
      <c r="O26" s="121">
        <f>SUM(O17:O25)</f>
        <v>0</v>
      </c>
      <c r="P26" s="210">
        <f>SUM(P17:P25)</f>
        <v>0</v>
      </c>
      <c r="Q26" s="122"/>
      <c r="R26" s="120" t="s">
        <v>16</v>
      </c>
      <c r="S26" s="121">
        <f>SUM(S17:S25)</f>
        <v>0</v>
      </c>
      <c r="T26" s="210">
        <f>SUM(T17:T25)</f>
        <v>0</v>
      </c>
      <c r="U26" s="122"/>
      <c r="V26" s="120" t="s">
        <v>16</v>
      </c>
      <c r="W26" s="121">
        <f>SUM(W17:W25)</f>
        <v>0</v>
      </c>
      <c r="X26" s="210">
        <f>SUM(X17:X25)</f>
        <v>0</v>
      </c>
      <c r="Y26" s="122">
        <f>SUM(Y17:Y25)</f>
        <v>0</v>
      </c>
      <c r="Z26" s="1"/>
    </row>
    <row r="27" spans="1:32" ht="9.75" customHeight="1">
      <c r="A27" s="46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20"/>
      <c r="Z27" s="1"/>
      <c r="AD27" s="14"/>
      <c r="AE27" s="14"/>
      <c r="AF27" s="14"/>
    </row>
    <row r="28" spans="1:32" ht="13.5" customHeight="1">
      <c r="A28" s="315" t="s">
        <v>98</v>
      </c>
      <c r="B28" s="16" t="s">
        <v>172</v>
      </c>
      <c r="C28" s="108">
        <v>1200</v>
      </c>
      <c r="D28" s="229"/>
      <c r="E28" s="34"/>
      <c r="F28" s="16" t="s">
        <v>230</v>
      </c>
      <c r="G28" s="152" t="s">
        <v>88</v>
      </c>
      <c r="H28" s="49"/>
      <c r="I28" s="34"/>
      <c r="J28" s="237" t="s">
        <v>247</v>
      </c>
      <c r="K28" s="238" t="s">
        <v>88</v>
      </c>
      <c r="L28" s="239"/>
      <c r="M28" s="240"/>
      <c r="N28" s="237" t="s">
        <v>247</v>
      </c>
      <c r="O28" s="238" t="s">
        <v>88</v>
      </c>
      <c r="P28" s="241"/>
      <c r="Q28" s="240"/>
      <c r="R28" s="237" t="s">
        <v>247</v>
      </c>
      <c r="S28" s="238" t="s">
        <v>88</v>
      </c>
      <c r="T28" s="241"/>
      <c r="U28" s="240"/>
      <c r="V28" s="237" t="s">
        <v>247</v>
      </c>
      <c r="W28" s="238" t="s">
        <v>88</v>
      </c>
      <c r="X28" s="241"/>
      <c r="Y28" s="240"/>
      <c r="Z28" s="1"/>
    </row>
    <row r="29" spans="1:32" ht="13.5" customHeight="1">
      <c r="A29" s="316"/>
      <c r="B29" s="16" t="s">
        <v>202</v>
      </c>
      <c r="C29" s="108">
        <v>920</v>
      </c>
      <c r="D29" s="217"/>
      <c r="E29" s="34"/>
      <c r="F29" s="16" t="s">
        <v>202</v>
      </c>
      <c r="G29" s="152" t="s">
        <v>88</v>
      </c>
      <c r="H29" s="49"/>
      <c r="I29" s="34"/>
      <c r="J29" s="16"/>
      <c r="K29" s="26"/>
      <c r="L29" s="49"/>
      <c r="M29" s="34"/>
      <c r="N29" s="16"/>
      <c r="O29" s="26"/>
      <c r="P29" s="217"/>
      <c r="Q29" s="34"/>
      <c r="R29" s="16"/>
      <c r="S29" s="26"/>
      <c r="T29" s="217"/>
      <c r="U29" s="34"/>
      <c r="V29" s="18"/>
      <c r="W29" s="26"/>
      <c r="X29" s="217"/>
      <c r="Y29" s="34"/>
      <c r="Z29" s="1"/>
    </row>
    <row r="30" spans="1:32" ht="13.5" customHeight="1">
      <c r="A30" s="317"/>
      <c r="B30" s="16" t="s">
        <v>203</v>
      </c>
      <c r="C30" s="108">
        <v>1360</v>
      </c>
      <c r="D30" s="217"/>
      <c r="E30" s="34"/>
      <c r="F30" s="16" t="s">
        <v>261</v>
      </c>
      <c r="G30" s="152" t="s">
        <v>88</v>
      </c>
      <c r="H30" s="49"/>
      <c r="I30" s="34"/>
      <c r="J30" s="16"/>
      <c r="K30" s="26"/>
      <c r="L30" s="49"/>
      <c r="M30" s="34"/>
      <c r="N30" s="16"/>
      <c r="O30" s="26"/>
      <c r="P30" s="49"/>
      <c r="Q30" s="34"/>
      <c r="R30" s="16"/>
      <c r="S30" s="26"/>
      <c r="T30" s="49"/>
      <c r="U30" s="34"/>
      <c r="V30" s="18"/>
      <c r="W30" s="26"/>
      <c r="X30" s="49"/>
      <c r="Y30" s="34"/>
      <c r="Z30" s="1"/>
    </row>
    <row r="31" spans="1:32" ht="13.5" customHeight="1" thickBot="1">
      <c r="A31" s="116">
        <f>SUM(C31,G31,K31,O31,S31,W31)</f>
        <v>3480</v>
      </c>
      <c r="B31" s="120" t="s">
        <v>16</v>
      </c>
      <c r="C31" s="121">
        <f>SUM(C28:C30)</f>
        <v>3480</v>
      </c>
      <c r="D31" s="210">
        <f>SUM(D28:D30)</f>
        <v>0</v>
      </c>
      <c r="E31" s="122"/>
      <c r="F31" s="120" t="s">
        <v>16</v>
      </c>
      <c r="G31" s="121">
        <f>SUM(G28:G30)</f>
        <v>0</v>
      </c>
      <c r="H31" s="210">
        <f>SUM(H28:H30)</f>
        <v>0</v>
      </c>
      <c r="I31" s="122"/>
      <c r="J31" s="120" t="s">
        <v>16</v>
      </c>
      <c r="K31" s="121">
        <f>SUM(K28:K30)</f>
        <v>0</v>
      </c>
      <c r="L31" s="210">
        <f>SUM(L28:L30)</f>
        <v>0</v>
      </c>
      <c r="M31" s="122"/>
      <c r="N31" s="120" t="s">
        <v>16</v>
      </c>
      <c r="O31" s="121">
        <f>SUM(O28:O30)</f>
        <v>0</v>
      </c>
      <c r="P31" s="210">
        <f>SUM(P28:P30)</f>
        <v>0</v>
      </c>
      <c r="Q31" s="122"/>
      <c r="R31" s="120" t="s">
        <v>16</v>
      </c>
      <c r="S31" s="121">
        <f>SUM(S28:S30)</f>
        <v>0</v>
      </c>
      <c r="T31" s="210">
        <f>SUM(T28:T30)</f>
        <v>0</v>
      </c>
      <c r="U31" s="122"/>
      <c r="V31" s="120" t="s">
        <v>16</v>
      </c>
      <c r="W31" s="121">
        <f>SUM(W28:W30)</f>
        <v>0</v>
      </c>
      <c r="X31" s="210">
        <f>SUM(X28:X30)</f>
        <v>0</v>
      </c>
      <c r="Y31" s="122">
        <f>SUM(Y28:Y30)</f>
        <v>0</v>
      </c>
      <c r="Z31" s="1"/>
    </row>
    <row r="32" spans="1:32" ht="9.75" customHeight="1">
      <c r="A32" s="46"/>
      <c r="B32" s="24"/>
      <c r="C32" s="38"/>
      <c r="D32" s="211"/>
      <c r="E32" s="212"/>
      <c r="F32" s="24"/>
      <c r="G32" s="38"/>
      <c r="H32" s="211"/>
      <c r="I32" s="212"/>
      <c r="J32" s="24"/>
      <c r="K32" s="38"/>
      <c r="L32" s="211"/>
      <c r="M32" s="212"/>
      <c r="N32" s="24"/>
      <c r="O32" s="38"/>
      <c r="P32" s="211"/>
      <c r="Q32" s="212"/>
      <c r="R32" s="24"/>
      <c r="S32" s="38"/>
      <c r="T32" s="211"/>
      <c r="U32" s="212"/>
      <c r="V32" s="40"/>
      <c r="W32" s="38"/>
      <c r="X32" s="211"/>
      <c r="Y32" s="212"/>
      <c r="Z32" s="1"/>
      <c r="AD32" s="14"/>
      <c r="AE32" s="14"/>
      <c r="AF32" s="14"/>
    </row>
    <row r="33" spans="1:32" ht="13.5" customHeight="1">
      <c r="A33" s="313" t="s">
        <v>99</v>
      </c>
      <c r="B33" s="25" t="s">
        <v>83</v>
      </c>
      <c r="C33" s="108">
        <v>1070</v>
      </c>
      <c r="D33" s="229"/>
      <c r="E33" s="109"/>
      <c r="F33" s="110" t="s">
        <v>231</v>
      </c>
      <c r="G33" s="173" t="s">
        <v>88</v>
      </c>
      <c r="H33" s="196"/>
      <c r="I33" s="109"/>
      <c r="J33" s="16" t="s">
        <v>231</v>
      </c>
      <c r="K33" s="108">
        <v>120</v>
      </c>
      <c r="L33" s="186"/>
      <c r="M33" s="34"/>
      <c r="N33" s="18"/>
      <c r="O33" s="26"/>
      <c r="P33" s="49"/>
      <c r="Q33" s="34"/>
      <c r="R33" s="16"/>
      <c r="S33" s="26"/>
      <c r="T33" s="49"/>
      <c r="U33" s="34"/>
      <c r="V33" s="16"/>
      <c r="W33" s="26"/>
      <c r="X33" s="49"/>
      <c r="Y33" s="34"/>
      <c r="Z33" s="1"/>
    </row>
    <row r="34" spans="1:32" ht="13.5" customHeight="1">
      <c r="A34" s="312"/>
      <c r="B34" s="25" t="s">
        <v>204</v>
      </c>
      <c r="C34" s="108">
        <v>2090</v>
      </c>
      <c r="D34" s="217"/>
      <c r="E34" s="109"/>
      <c r="F34" s="16"/>
      <c r="G34" s="26"/>
      <c r="H34" s="49"/>
      <c r="I34" s="34"/>
      <c r="J34" s="16"/>
      <c r="K34" s="26"/>
      <c r="L34" s="49"/>
      <c r="M34" s="34"/>
      <c r="N34" s="18"/>
      <c r="O34" s="26"/>
      <c r="P34" s="49"/>
      <c r="Q34" s="34"/>
      <c r="R34" s="18"/>
      <c r="S34" s="26"/>
      <c r="T34" s="49"/>
      <c r="U34" s="34"/>
      <c r="V34" s="16"/>
      <c r="W34" s="26"/>
      <c r="X34" s="49"/>
      <c r="Y34" s="34"/>
      <c r="Z34" s="1"/>
    </row>
    <row r="35" spans="1:32" ht="13.5" customHeight="1">
      <c r="A35" s="312"/>
      <c r="B35" s="25" t="s">
        <v>205</v>
      </c>
      <c r="C35" s="108">
        <v>1360</v>
      </c>
      <c r="D35" s="217"/>
      <c r="E35" s="109"/>
      <c r="F35" s="16"/>
      <c r="G35" s="26"/>
      <c r="H35" s="49"/>
      <c r="I35" s="34"/>
      <c r="J35" s="16"/>
      <c r="K35" s="26"/>
      <c r="L35" s="49"/>
      <c r="M35" s="34"/>
      <c r="N35" s="18"/>
      <c r="O35" s="26"/>
      <c r="P35" s="49"/>
      <c r="Q35" s="34"/>
      <c r="R35" s="18"/>
      <c r="S35" s="26"/>
      <c r="T35" s="49"/>
      <c r="U35" s="34"/>
      <c r="V35" s="16"/>
      <c r="W35" s="26"/>
      <c r="X35" s="49"/>
      <c r="Y35" s="34"/>
      <c r="Z35" s="1"/>
    </row>
    <row r="36" spans="1:32" ht="13.5" customHeight="1">
      <c r="A36" s="312"/>
      <c r="B36" s="25" t="s">
        <v>206</v>
      </c>
      <c r="C36" s="108">
        <v>560</v>
      </c>
      <c r="D36" s="217"/>
      <c r="E36" s="34"/>
      <c r="F36" s="16"/>
      <c r="G36" s="26"/>
      <c r="H36" s="49"/>
      <c r="I36" s="34"/>
      <c r="J36" s="16"/>
      <c r="K36" s="26"/>
      <c r="L36" s="49"/>
      <c r="M36" s="34"/>
      <c r="N36" s="18"/>
      <c r="O36" s="26"/>
      <c r="P36" s="49"/>
      <c r="Q36" s="34"/>
      <c r="R36" s="18"/>
      <c r="S36" s="26"/>
      <c r="T36" s="49"/>
      <c r="U36" s="34"/>
      <c r="V36" s="16"/>
      <c r="W36" s="26"/>
      <c r="X36" s="49"/>
      <c r="Y36" s="34"/>
      <c r="Z36" s="1"/>
      <c r="AD36" s="15"/>
      <c r="AE36" s="1"/>
      <c r="AF36" s="1"/>
    </row>
    <row r="37" spans="1:32" ht="13.5" customHeight="1">
      <c r="A37" s="312"/>
      <c r="B37" s="16" t="s">
        <v>70</v>
      </c>
      <c r="C37" s="108">
        <v>290</v>
      </c>
      <c r="D37" s="217"/>
      <c r="E37" s="34"/>
      <c r="F37" s="16"/>
      <c r="G37" s="26"/>
      <c r="H37" s="49"/>
      <c r="I37" s="34"/>
      <c r="J37" s="16"/>
      <c r="K37" s="26"/>
      <c r="L37" s="49"/>
      <c r="M37" s="34"/>
      <c r="N37" s="18"/>
      <c r="O37" s="26"/>
      <c r="P37" s="49"/>
      <c r="Q37" s="34"/>
      <c r="R37" s="18"/>
      <c r="S37" s="26"/>
      <c r="T37" s="49"/>
      <c r="U37" s="34"/>
      <c r="V37" s="16"/>
      <c r="W37" s="26"/>
      <c r="X37" s="49"/>
      <c r="Y37" s="34"/>
      <c r="Z37" s="1"/>
      <c r="AD37" s="14"/>
      <c r="AE37" s="14"/>
      <c r="AF37" s="14"/>
    </row>
    <row r="38" spans="1:32" ht="13.5" customHeight="1">
      <c r="A38" s="312"/>
      <c r="B38" s="16" t="s">
        <v>264</v>
      </c>
      <c r="C38" s="108">
        <v>440</v>
      </c>
      <c r="D38" s="217"/>
      <c r="E38" s="34"/>
      <c r="F38" s="16"/>
      <c r="G38" s="26"/>
      <c r="H38" s="49"/>
      <c r="I38" s="34"/>
      <c r="J38" s="16"/>
      <c r="K38" s="26"/>
      <c r="L38" s="49"/>
      <c r="M38" s="34"/>
      <c r="N38" s="18"/>
      <c r="O38" s="26"/>
      <c r="P38" s="49"/>
      <c r="Q38" s="34"/>
      <c r="R38" s="18"/>
      <c r="S38" s="26"/>
      <c r="T38" s="49"/>
      <c r="U38" s="34"/>
      <c r="V38" s="16"/>
      <c r="W38" s="26"/>
      <c r="X38" s="49"/>
      <c r="Y38" s="34"/>
      <c r="Z38" s="1"/>
      <c r="AD38" s="14"/>
      <c r="AE38" s="14"/>
      <c r="AF38" s="14"/>
    </row>
    <row r="39" spans="1:32" ht="13.5" customHeight="1">
      <c r="A39" s="312"/>
      <c r="B39" s="16" t="s">
        <v>265</v>
      </c>
      <c r="C39" s="108">
        <v>380</v>
      </c>
      <c r="D39" s="217"/>
      <c r="E39" s="34"/>
      <c r="F39" s="16"/>
      <c r="G39" s="26"/>
      <c r="H39" s="49"/>
      <c r="I39" s="34"/>
      <c r="J39" s="16"/>
      <c r="K39" s="26"/>
      <c r="L39" s="49"/>
      <c r="M39" s="34"/>
      <c r="N39" s="18"/>
      <c r="O39" s="26"/>
      <c r="P39" s="49"/>
      <c r="Q39" s="34"/>
      <c r="R39" s="18"/>
      <c r="S39" s="26"/>
      <c r="T39" s="49"/>
      <c r="U39" s="34"/>
      <c r="V39" s="16"/>
      <c r="W39" s="26"/>
      <c r="X39" s="49"/>
      <c r="Y39" s="34"/>
      <c r="Z39" s="1"/>
      <c r="AD39" s="14"/>
      <c r="AE39" s="14"/>
      <c r="AF39" s="14"/>
    </row>
    <row r="40" spans="1:32" ht="13.5" customHeight="1">
      <c r="A40" s="312"/>
      <c r="B40" s="16"/>
      <c r="C40" s="108"/>
      <c r="D40" s="217"/>
      <c r="E40" s="34"/>
      <c r="F40" s="16"/>
      <c r="G40" s="26"/>
      <c r="H40" s="49"/>
      <c r="I40" s="34"/>
      <c r="J40" s="16"/>
      <c r="K40" s="26"/>
      <c r="L40" s="49"/>
      <c r="M40" s="34"/>
      <c r="N40" s="18"/>
      <c r="O40" s="26"/>
      <c r="P40" s="49"/>
      <c r="Q40" s="34"/>
      <c r="R40" s="18"/>
      <c r="S40" s="26"/>
      <c r="T40" s="49"/>
      <c r="U40" s="34"/>
      <c r="V40" s="16"/>
      <c r="W40" s="26"/>
      <c r="X40" s="49"/>
      <c r="Y40" s="34"/>
      <c r="Z40" s="1"/>
      <c r="AD40" s="14"/>
      <c r="AE40" s="14"/>
      <c r="AF40" s="14"/>
    </row>
    <row r="41" spans="1:32" ht="13.5" customHeight="1">
      <c r="A41" s="312"/>
      <c r="B41" s="16"/>
      <c r="C41" s="108"/>
      <c r="D41" s="181"/>
      <c r="E41" s="34"/>
      <c r="F41" s="16"/>
      <c r="G41" s="26"/>
      <c r="H41" s="49"/>
      <c r="I41" s="34"/>
      <c r="J41" s="16"/>
      <c r="K41" s="26"/>
      <c r="L41" s="49"/>
      <c r="M41" s="34"/>
      <c r="N41" s="18"/>
      <c r="O41" s="26"/>
      <c r="P41" s="49"/>
      <c r="Q41" s="34"/>
      <c r="R41" s="18"/>
      <c r="S41" s="26"/>
      <c r="T41" s="49"/>
      <c r="U41" s="34"/>
      <c r="V41" s="16"/>
      <c r="W41" s="26"/>
      <c r="X41" s="49"/>
      <c r="Y41" s="34"/>
      <c r="Z41" s="1"/>
      <c r="AD41" s="14"/>
      <c r="AE41" s="14"/>
      <c r="AF41" s="14"/>
    </row>
    <row r="42" spans="1:32" ht="13.5" customHeight="1">
      <c r="A42" s="312"/>
      <c r="B42" s="16"/>
      <c r="C42" s="108"/>
      <c r="D42" s="181"/>
      <c r="E42" s="34"/>
      <c r="F42" s="16"/>
      <c r="G42" s="26"/>
      <c r="H42" s="49"/>
      <c r="I42" s="34"/>
      <c r="J42" s="16"/>
      <c r="K42" s="26"/>
      <c r="L42" s="49"/>
      <c r="M42" s="34"/>
      <c r="N42" s="18"/>
      <c r="O42" s="26"/>
      <c r="P42" s="49"/>
      <c r="Q42" s="34"/>
      <c r="R42" s="18"/>
      <c r="S42" s="26"/>
      <c r="T42" s="49"/>
      <c r="U42" s="34"/>
      <c r="V42" s="16"/>
      <c r="W42" s="26"/>
      <c r="X42" s="49"/>
      <c r="Y42" s="34"/>
      <c r="Z42" s="1"/>
      <c r="AD42" s="14"/>
      <c r="AE42" s="14"/>
      <c r="AF42" s="14"/>
    </row>
    <row r="43" spans="1:32" ht="13.5" customHeight="1">
      <c r="A43" s="312"/>
      <c r="B43" s="110"/>
      <c r="C43" s="172"/>
      <c r="D43" s="187"/>
      <c r="E43" s="109"/>
      <c r="F43" s="16"/>
      <c r="G43" s="26"/>
      <c r="H43" s="49"/>
      <c r="I43" s="34"/>
      <c r="J43" s="16"/>
      <c r="K43" s="26"/>
      <c r="L43" s="49"/>
      <c r="M43" s="34"/>
      <c r="N43" s="18"/>
      <c r="O43" s="26"/>
      <c r="P43" s="49"/>
      <c r="Q43" s="34"/>
      <c r="R43" s="18"/>
      <c r="S43" s="26"/>
      <c r="T43" s="49"/>
      <c r="U43" s="34"/>
      <c r="V43" s="16"/>
      <c r="W43" s="26"/>
      <c r="X43" s="49"/>
      <c r="Y43" s="34"/>
      <c r="Z43" s="1"/>
      <c r="AD43" s="14"/>
      <c r="AE43" s="14"/>
      <c r="AF43" s="14"/>
    </row>
    <row r="44" spans="1:32" ht="13.5" customHeight="1">
      <c r="A44" s="314"/>
      <c r="B44" s="16"/>
      <c r="C44" s="26"/>
      <c r="D44" s="181"/>
      <c r="E44" s="34"/>
      <c r="F44" s="16"/>
      <c r="G44" s="26"/>
      <c r="H44" s="49"/>
      <c r="I44" s="34"/>
      <c r="J44" s="16"/>
      <c r="K44" s="26"/>
      <c r="L44" s="49"/>
      <c r="M44" s="34"/>
      <c r="N44" s="18"/>
      <c r="O44" s="26"/>
      <c r="P44" s="49"/>
      <c r="Q44" s="34"/>
      <c r="R44" s="18"/>
      <c r="S44" s="26"/>
      <c r="T44" s="49"/>
      <c r="U44" s="34"/>
      <c r="V44" s="16"/>
      <c r="W44" s="26"/>
      <c r="X44" s="49"/>
      <c r="Y44" s="34"/>
      <c r="Z44" s="1"/>
      <c r="AD44" s="14"/>
      <c r="AE44" s="14"/>
      <c r="AF44" s="14"/>
    </row>
    <row r="45" spans="1:32" ht="13.5" customHeight="1" thickBot="1">
      <c r="A45" s="116">
        <f>SUM(C45,G45,K45,O45,S45,W45)</f>
        <v>6310</v>
      </c>
      <c r="B45" s="120" t="s">
        <v>16</v>
      </c>
      <c r="C45" s="121">
        <f>SUM(C33:C44)</f>
        <v>6190</v>
      </c>
      <c r="D45" s="210">
        <f>SUM(D33:D44)</f>
        <v>0</v>
      </c>
      <c r="E45" s="122"/>
      <c r="F45" s="120" t="s">
        <v>16</v>
      </c>
      <c r="G45" s="121">
        <f>SUM(G33:G44)</f>
        <v>0</v>
      </c>
      <c r="H45" s="210">
        <f>SUM(H33:H44)</f>
        <v>0</v>
      </c>
      <c r="I45" s="122"/>
      <c r="J45" s="120" t="s">
        <v>16</v>
      </c>
      <c r="K45" s="121">
        <f>SUM(K33:K44)</f>
        <v>120</v>
      </c>
      <c r="L45" s="210">
        <f>SUM(L33:L44)</f>
        <v>0</v>
      </c>
      <c r="M45" s="122"/>
      <c r="N45" s="120" t="s">
        <v>16</v>
      </c>
      <c r="O45" s="121">
        <f>SUM(O33:O44)</f>
        <v>0</v>
      </c>
      <c r="P45" s="210">
        <f>SUM(P33:P44)</f>
        <v>0</v>
      </c>
      <c r="Q45" s="122"/>
      <c r="R45" s="120" t="s">
        <v>16</v>
      </c>
      <c r="S45" s="121">
        <f>SUM(S33:S44)</f>
        <v>0</v>
      </c>
      <c r="T45" s="210">
        <f>SUM(T33:T44)</f>
        <v>0</v>
      </c>
      <c r="U45" s="122"/>
      <c r="V45" s="120" t="s">
        <v>16</v>
      </c>
      <c r="W45" s="121">
        <f>SUM(W33:W44)</f>
        <v>0</v>
      </c>
      <c r="X45" s="210">
        <f>SUM(X33:X44)</f>
        <v>0</v>
      </c>
      <c r="Y45" s="122">
        <f>SUM(Y33:Y44)</f>
        <v>0</v>
      </c>
      <c r="Z45" s="1"/>
    </row>
    <row r="46" spans="1:32" ht="9.75" customHeight="1">
      <c r="A46" s="46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20"/>
      <c r="Z46" s="1"/>
      <c r="AD46" s="14"/>
      <c r="AE46" s="14"/>
      <c r="AF46" s="14"/>
    </row>
    <row r="47" spans="1:32" ht="13.5" customHeight="1">
      <c r="A47" s="100"/>
      <c r="B47" s="103"/>
      <c r="C47" s="104"/>
      <c r="D47" s="186"/>
      <c r="E47" s="105"/>
      <c r="F47" s="133"/>
      <c r="G47" s="104"/>
      <c r="H47" s="186"/>
      <c r="I47" s="105"/>
      <c r="J47" s="133"/>
      <c r="K47" s="104"/>
      <c r="L47" s="186"/>
      <c r="M47" s="105"/>
      <c r="N47" s="133"/>
      <c r="O47" s="104"/>
      <c r="P47" s="186"/>
      <c r="Q47" s="105"/>
      <c r="R47" s="133"/>
      <c r="S47" s="104"/>
      <c r="T47" s="186"/>
      <c r="U47" s="105"/>
      <c r="V47" s="133"/>
      <c r="W47" s="104"/>
      <c r="X47" s="186"/>
      <c r="Y47" s="105"/>
      <c r="Z47" s="1"/>
    </row>
    <row r="48" spans="1:32" ht="13.5" customHeight="1">
      <c r="A48" s="100"/>
      <c r="B48" s="101"/>
      <c r="C48" s="102"/>
      <c r="D48" s="217"/>
      <c r="E48" s="106"/>
      <c r="F48" s="216"/>
      <c r="G48" s="102"/>
      <c r="H48" s="217"/>
      <c r="I48" s="106"/>
      <c r="J48" s="216"/>
      <c r="K48" s="102"/>
      <c r="L48" s="217"/>
      <c r="M48" s="106"/>
      <c r="N48" s="216"/>
      <c r="O48" s="102"/>
      <c r="P48" s="217"/>
      <c r="Q48" s="106"/>
      <c r="R48" s="216"/>
      <c r="S48" s="102"/>
      <c r="T48" s="217"/>
      <c r="U48" s="106"/>
      <c r="V48" s="216"/>
      <c r="W48" s="102"/>
      <c r="X48" s="217"/>
      <c r="Y48" s="106"/>
      <c r="Z48" s="1"/>
    </row>
    <row r="49" spans="1:26" ht="13.5" customHeight="1">
      <c r="A49" s="45"/>
      <c r="B49" s="16"/>
      <c r="C49" s="26"/>
      <c r="D49" s="181"/>
      <c r="E49" s="34"/>
      <c r="F49" s="16"/>
      <c r="G49" s="26"/>
      <c r="H49" s="49"/>
      <c r="I49" s="34"/>
      <c r="J49" s="16"/>
      <c r="K49" s="26"/>
      <c r="L49" s="49"/>
      <c r="M49" s="34"/>
      <c r="N49" s="18"/>
      <c r="O49" s="26"/>
      <c r="P49" s="49"/>
      <c r="Q49" s="34"/>
      <c r="R49" s="18"/>
      <c r="S49" s="26"/>
      <c r="T49" s="49"/>
      <c r="U49" s="34"/>
      <c r="V49" s="18"/>
      <c r="W49" s="26"/>
      <c r="X49" s="49"/>
      <c r="Y49" s="34"/>
      <c r="Z49" s="1"/>
    </row>
    <row r="50" spans="1:26" ht="13.5" customHeight="1">
      <c r="A50" s="45"/>
      <c r="B50" s="16"/>
      <c r="C50" s="26"/>
      <c r="D50" s="181"/>
      <c r="E50" s="34"/>
      <c r="F50" s="16"/>
      <c r="G50" s="26"/>
      <c r="H50" s="49"/>
      <c r="I50" s="34"/>
      <c r="J50" s="16"/>
      <c r="K50" s="26"/>
      <c r="L50" s="49"/>
      <c r="M50" s="34"/>
      <c r="N50" s="18"/>
      <c r="O50" s="26"/>
      <c r="P50" s="49"/>
      <c r="Q50" s="34"/>
      <c r="R50" s="18"/>
      <c r="S50" s="26"/>
      <c r="T50" s="49"/>
      <c r="U50" s="34"/>
      <c r="V50" s="18"/>
      <c r="W50" s="26"/>
      <c r="X50" s="49"/>
      <c r="Y50" s="34"/>
      <c r="Z50" s="1"/>
    </row>
    <row r="51" spans="1:26" ht="13.5" customHeight="1">
      <c r="A51" s="100"/>
      <c r="B51" s="101"/>
      <c r="C51" s="102"/>
      <c r="D51" s="217"/>
      <c r="E51" s="106"/>
      <c r="F51" s="216"/>
      <c r="G51" s="102"/>
      <c r="H51" s="217"/>
      <c r="I51" s="106"/>
      <c r="J51" s="216"/>
      <c r="K51" s="102"/>
      <c r="L51" s="217"/>
      <c r="M51" s="106"/>
      <c r="N51" s="216"/>
      <c r="O51" s="102"/>
      <c r="P51" s="217"/>
      <c r="Q51" s="106"/>
      <c r="R51" s="216"/>
      <c r="S51" s="102"/>
      <c r="T51" s="217"/>
      <c r="U51" s="106"/>
      <c r="V51" s="216"/>
      <c r="W51" s="102"/>
      <c r="X51" s="217"/>
      <c r="Y51" s="106"/>
      <c r="Z51" s="1"/>
    </row>
    <row r="52" spans="1:26" ht="13.5" customHeight="1">
      <c r="A52" s="45"/>
      <c r="B52" s="16"/>
      <c r="C52" s="26"/>
      <c r="D52" s="181"/>
      <c r="E52" s="34"/>
      <c r="F52" s="16"/>
      <c r="G52" s="26"/>
      <c r="H52" s="49"/>
      <c r="I52" s="34"/>
      <c r="J52" s="16"/>
      <c r="K52" s="26"/>
      <c r="L52" s="49"/>
      <c r="M52" s="34"/>
      <c r="N52" s="18"/>
      <c r="O52" s="26"/>
      <c r="P52" s="49"/>
      <c r="Q52" s="34"/>
      <c r="R52" s="18"/>
      <c r="S52" s="26"/>
      <c r="T52" s="49"/>
      <c r="U52" s="34"/>
      <c r="V52" s="18"/>
      <c r="W52" s="26"/>
      <c r="X52" s="49"/>
      <c r="Y52" s="34"/>
      <c r="Z52" s="1"/>
    </row>
    <row r="53" spans="1:26" ht="13.5" customHeight="1" thickBot="1">
      <c r="A53" s="45"/>
      <c r="B53" s="16"/>
      <c r="C53" s="26"/>
      <c r="D53" s="181"/>
      <c r="E53" s="34"/>
      <c r="F53" s="16"/>
      <c r="G53" s="26"/>
      <c r="H53" s="49"/>
      <c r="I53" s="34"/>
      <c r="J53" s="16"/>
      <c r="K53" s="26"/>
      <c r="L53" s="49"/>
      <c r="M53" s="34"/>
      <c r="N53" s="18"/>
      <c r="O53" s="26"/>
      <c r="P53" s="49"/>
      <c r="Q53" s="34"/>
      <c r="R53" s="18"/>
      <c r="S53" s="26"/>
      <c r="T53" s="49"/>
      <c r="U53" s="34"/>
      <c r="V53" s="18"/>
      <c r="W53" s="26"/>
      <c r="X53" s="49"/>
      <c r="Y53" s="34"/>
      <c r="Z53" s="1"/>
    </row>
    <row r="54" spans="1:26" ht="13.5" customHeight="1">
      <c r="A54" s="37"/>
      <c r="B54" s="40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41"/>
      <c r="Z54" s="1"/>
    </row>
    <row r="55" spans="1:26" ht="13.5" customHeight="1" thickBot="1">
      <c r="A55" s="116">
        <f>SUM(C55,G55,K55,O55,S55,W55)</f>
        <v>17320</v>
      </c>
      <c r="B55" s="127" t="s">
        <v>15</v>
      </c>
      <c r="C55" s="121">
        <f>SUM(C45,C31,C26,C15)</f>
        <v>16980</v>
      </c>
      <c r="D55" s="210">
        <f>SUM(D45,D31,D26,D15)</f>
        <v>0</v>
      </c>
      <c r="E55" s="122"/>
      <c r="F55" s="127" t="s">
        <v>15</v>
      </c>
      <c r="G55" s="121">
        <f>SUM(G45,G31,G26,G15)</f>
        <v>40</v>
      </c>
      <c r="H55" s="210">
        <f>SUM(H45,H31,H26,H15)</f>
        <v>0</v>
      </c>
      <c r="I55" s="122"/>
      <c r="J55" s="127" t="s">
        <v>15</v>
      </c>
      <c r="K55" s="121">
        <f>SUM(K45,K31,K26,K15)</f>
        <v>300</v>
      </c>
      <c r="L55" s="210">
        <f>SUM(L45,L31,L26,L15)</f>
        <v>0</v>
      </c>
      <c r="M55" s="122"/>
      <c r="N55" s="127" t="s">
        <v>15</v>
      </c>
      <c r="O55" s="121">
        <f>SUM(O45,O31,O26,O15)</f>
        <v>0</v>
      </c>
      <c r="P55" s="210">
        <f>SUM(P45,P31,P26,P15)</f>
        <v>0</v>
      </c>
      <c r="Q55" s="122"/>
      <c r="R55" s="127" t="s">
        <v>15</v>
      </c>
      <c r="S55" s="121">
        <f>SUM(S45,S31,S26,S15)</f>
        <v>0</v>
      </c>
      <c r="T55" s="210">
        <f>SUM(T45,T31,T26,T15)</f>
        <v>0</v>
      </c>
      <c r="U55" s="122"/>
      <c r="V55" s="127" t="s">
        <v>15</v>
      </c>
      <c r="W55" s="121">
        <f>SUM(W45,W31,W26,W15)</f>
        <v>0</v>
      </c>
      <c r="X55" s="210">
        <f>SUM(X45,X31,X26,X15)</f>
        <v>0</v>
      </c>
      <c r="Y55" s="122">
        <f>SUM(Y45,Y31,Y26,Y15)</f>
        <v>0</v>
      </c>
      <c r="Z55" s="1"/>
    </row>
    <row r="56" spans="1:26" ht="23.25" customHeight="1">
      <c r="A56" s="47" t="s">
        <v>112</v>
      </c>
      <c r="B56" s="30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2"/>
      <c r="X56" s="158" t="s">
        <v>275</v>
      </c>
      <c r="Y56" s="158"/>
    </row>
    <row r="57" spans="1:26" ht="17.25" customHeight="1">
      <c r="A57" s="21"/>
      <c r="B57" s="47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</row>
    <row r="58" spans="1:26" ht="13.5" customHeight="1"/>
    <row r="59" spans="1:26" ht="13.5" customHeight="1"/>
    <row r="60" spans="1:26" ht="13.5" customHeight="1"/>
    <row r="61" spans="1:26" ht="13.5" customHeight="1"/>
    <row r="62" spans="1:26" ht="13.5" customHeight="1"/>
    <row r="63" spans="1:26" ht="13.5" customHeight="1"/>
    <row r="64" spans="1:26" ht="13.5" customHeight="1"/>
  </sheetData>
  <mergeCells count="15">
    <mergeCell ref="N2:N5"/>
    <mergeCell ref="R3:S5"/>
    <mergeCell ref="A18:A24"/>
    <mergeCell ref="T1:Y1"/>
    <mergeCell ref="T2:Y5"/>
    <mergeCell ref="A2:F5"/>
    <mergeCell ref="G2:G5"/>
    <mergeCell ref="O3:Q5"/>
    <mergeCell ref="H1:M1"/>
    <mergeCell ref="H2:M5"/>
    <mergeCell ref="A28:A30"/>
    <mergeCell ref="A33:A44"/>
    <mergeCell ref="A7:A8"/>
    <mergeCell ref="A9:A14"/>
    <mergeCell ref="AA8:AA12"/>
  </mergeCells>
  <phoneticPr fontId="7"/>
  <dataValidations count="1">
    <dataValidation type="whole" allowBlank="1" showInputMessage="1" showErrorMessage="1" sqref="D9:D13 D17:D24 D28:D30 L12 H9 L9 P9 T9 X9 L28 L33 P28 T28 X28 H23 L21 L23 D33:D40">
      <formula1>1</formula1>
      <formula2>C9</formula2>
    </dataValidation>
  </dataValidations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64" orientation="landscape" horizontalDpi="4294967292" verticalDpi="36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F61"/>
  <sheetViews>
    <sheetView showZeros="0" zoomScale="80" zoomScaleNormal="80" workbookViewId="0">
      <selection activeCell="A2" sqref="A2:F5"/>
    </sheetView>
  </sheetViews>
  <sheetFormatPr defaultColWidth="8.5" defaultRowHeight="13.5"/>
  <cols>
    <col min="1" max="1" width="9.5" style="4" customWidth="1"/>
    <col min="2" max="2" width="11.25" style="4" customWidth="1"/>
    <col min="3" max="5" width="8.125" style="4" customWidth="1"/>
    <col min="6" max="6" width="11.25" style="4" customWidth="1"/>
    <col min="7" max="9" width="8.125" style="4" customWidth="1"/>
    <col min="10" max="10" width="11.25" style="4" customWidth="1"/>
    <col min="11" max="13" width="8.125" style="4" customWidth="1"/>
    <col min="14" max="14" width="11.25" style="4" customWidth="1"/>
    <col min="15" max="17" width="8.125" style="4" customWidth="1"/>
    <col min="18" max="18" width="11.25" style="4" customWidth="1"/>
    <col min="19" max="21" width="8.125" style="4" customWidth="1"/>
    <col min="22" max="22" width="11.25" style="4" customWidth="1"/>
    <col min="23" max="25" width="8.125" style="4" customWidth="1"/>
    <col min="26" max="26" width="1.625" style="4" customWidth="1"/>
    <col min="27" max="27" width="3.375" style="4" customWidth="1"/>
    <col min="28" max="16384" width="8.5" style="4"/>
  </cols>
  <sheetData>
    <row r="1" spans="1:32" s="31" customFormat="1" ht="16.5" customHeight="1">
      <c r="A1" s="164" t="s">
        <v>0</v>
      </c>
      <c r="B1" s="165"/>
      <c r="C1" s="165"/>
      <c r="D1" s="165"/>
      <c r="E1" s="165"/>
      <c r="F1" s="165"/>
      <c r="G1" s="166"/>
      <c r="H1" s="318" t="s">
        <v>1</v>
      </c>
      <c r="I1" s="319"/>
      <c r="J1" s="319"/>
      <c r="K1" s="319"/>
      <c r="L1" s="319"/>
      <c r="M1" s="320"/>
      <c r="N1" s="167" t="s">
        <v>2</v>
      </c>
      <c r="O1" s="164" t="s">
        <v>3</v>
      </c>
      <c r="P1" s="165"/>
      <c r="Q1" s="165"/>
      <c r="R1" s="165"/>
      <c r="S1" s="166"/>
      <c r="T1" s="318" t="s">
        <v>4</v>
      </c>
      <c r="U1" s="319"/>
      <c r="V1" s="319"/>
      <c r="W1" s="319"/>
      <c r="X1" s="319"/>
      <c r="Y1" s="320"/>
      <c r="Z1" s="179"/>
    </row>
    <row r="2" spans="1:32" ht="12.75" customHeight="1">
      <c r="A2" s="331">
        <f>高知1!A2</f>
        <v>0</v>
      </c>
      <c r="B2" s="332"/>
      <c r="C2" s="332"/>
      <c r="D2" s="332"/>
      <c r="E2" s="332"/>
      <c r="F2" s="332"/>
      <c r="G2" s="337" t="s">
        <v>110</v>
      </c>
      <c r="H2" s="356">
        <f>高知1!H2</f>
        <v>0</v>
      </c>
      <c r="I2" s="357"/>
      <c r="J2" s="357"/>
      <c r="K2" s="357"/>
      <c r="L2" s="357"/>
      <c r="M2" s="358"/>
      <c r="N2" s="321">
        <f>高知1!N2</f>
        <v>0</v>
      </c>
      <c r="O2" s="168" t="s">
        <v>13</v>
      </c>
      <c r="P2" s="169"/>
      <c r="Q2" s="205"/>
      <c r="R2" s="170" t="s">
        <v>14</v>
      </c>
      <c r="S2" s="171"/>
      <c r="T2" s="340">
        <f>高知1!T2</f>
        <v>0</v>
      </c>
      <c r="U2" s="341"/>
      <c r="V2" s="341"/>
      <c r="W2" s="341"/>
      <c r="X2" s="341"/>
      <c r="Y2" s="342"/>
      <c r="Z2" s="177"/>
    </row>
    <row r="3" spans="1:32" ht="21" customHeight="1">
      <c r="A3" s="333"/>
      <c r="B3" s="334"/>
      <c r="C3" s="334"/>
      <c r="D3" s="334"/>
      <c r="E3" s="334"/>
      <c r="F3" s="334"/>
      <c r="G3" s="338"/>
      <c r="H3" s="359"/>
      <c r="I3" s="360"/>
      <c r="J3" s="360"/>
      <c r="K3" s="360"/>
      <c r="L3" s="360"/>
      <c r="M3" s="361"/>
      <c r="N3" s="322"/>
      <c r="O3" s="349">
        <f>SUM(D52,H52,L52,P52,T52,X52)</f>
        <v>0</v>
      </c>
      <c r="P3" s="304"/>
      <c r="Q3" s="350"/>
      <c r="R3" s="324">
        <f>SUM(高知1!O3,高知2!O3,高知3!O3,高知4!O3,高知5!O3)</f>
        <v>0</v>
      </c>
      <c r="S3" s="325"/>
      <c r="T3" s="343"/>
      <c r="U3" s="344"/>
      <c r="V3" s="344"/>
      <c r="W3" s="344"/>
      <c r="X3" s="344"/>
      <c r="Y3" s="345"/>
      <c r="Z3" s="177"/>
    </row>
    <row r="4" spans="1:32" s="3" customFormat="1" ht="18" customHeight="1">
      <c r="A4" s="333"/>
      <c r="B4" s="334"/>
      <c r="C4" s="334"/>
      <c r="D4" s="334"/>
      <c r="E4" s="334"/>
      <c r="F4" s="334"/>
      <c r="G4" s="338"/>
      <c r="H4" s="359"/>
      <c r="I4" s="360"/>
      <c r="J4" s="360"/>
      <c r="K4" s="360"/>
      <c r="L4" s="360"/>
      <c r="M4" s="361"/>
      <c r="N4" s="322"/>
      <c r="O4" s="351"/>
      <c r="P4" s="307"/>
      <c r="Q4" s="352"/>
      <c r="R4" s="324"/>
      <c r="S4" s="325"/>
      <c r="T4" s="343"/>
      <c r="U4" s="344"/>
      <c r="V4" s="344"/>
      <c r="W4" s="344"/>
      <c r="X4" s="344"/>
      <c r="Y4" s="345"/>
      <c r="Z4" s="177"/>
    </row>
    <row r="5" spans="1:32" ht="6.75" customHeight="1">
      <c r="A5" s="335"/>
      <c r="B5" s="336"/>
      <c r="C5" s="336"/>
      <c r="D5" s="336"/>
      <c r="E5" s="336"/>
      <c r="F5" s="336"/>
      <c r="G5" s="339"/>
      <c r="H5" s="362"/>
      <c r="I5" s="363"/>
      <c r="J5" s="363"/>
      <c r="K5" s="363"/>
      <c r="L5" s="363"/>
      <c r="M5" s="364"/>
      <c r="N5" s="323"/>
      <c r="O5" s="353"/>
      <c r="P5" s="354"/>
      <c r="Q5" s="355"/>
      <c r="R5" s="326"/>
      <c r="S5" s="327"/>
      <c r="T5" s="346"/>
      <c r="U5" s="347"/>
      <c r="V5" s="347"/>
      <c r="W5" s="347"/>
      <c r="X5" s="347"/>
      <c r="Y5" s="348"/>
      <c r="Z5" s="177"/>
    </row>
    <row r="6" spans="1:32" ht="7.5" customHeight="1" thickBo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32" s="11" customFormat="1" ht="18" customHeight="1" thickBot="1">
      <c r="A7" s="277" t="s">
        <v>259</v>
      </c>
      <c r="B7" s="29" t="s">
        <v>21</v>
      </c>
      <c r="C7" s="5"/>
      <c r="D7" s="5"/>
      <c r="E7" s="5"/>
      <c r="F7" s="29" t="s">
        <v>5</v>
      </c>
      <c r="G7" s="5"/>
      <c r="H7" s="6"/>
      <c r="I7" s="215"/>
      <c r="J7" s="7" t="s">
        <v>6</v>
      </c>
      <c r="K7" s="5"/>
      <c r="L7" s="8"/>
      <c r="M7" s="215"/>
      <c r="N7" s="9" t="s">
        <v>7</v>
      </c>
      <c r="O7" s="5"/>
      <c r="P7" s="6"/>
      <c r="Q7" s="215"/>
      <c r="R7" s="9" t="s">
        <v>8</v>
      </c>
      <c r="S7" s="5"/>
      <c r="T7" s="6"/>
      <c r="U7" s="215"/>
      <c r="V7" s="9" t="s">
        <v>268</v>
      </c>
      <c r="W7" s="5"/>
      <c r="X7" s="32"/>
      <c r="Y7" s="206"/>
      <c r="Z7" s="10"/>
    </row>
    <row r="8" spans="1:32" ht="15.75" customHeight="1">
      <c r="A8" s="278"/>
      <c r="B8" s="23" t="s">
        <v>9</v>
      </c>
      <c r="C8" s="23" t="s">
        <v>10</v>
      </c>
      <c r="D8" s="180" t="s">
        <v>11</v>
      </c>
      <c r="E8" s="208" t="s">
        <v>255</v>
      </c>
      <c r="F8" s="23" t="s">
        <v>9</v>
      </c>
      <c r="G8" s="23" t="s">
        <v>10</v>
      </c>
      <c r="H8" s="213" t="s">
        <v>11</v>
      </c>
      <c r="I8" s="208" t="s">
        <v>255</v>
      </c>
      <c r="J8" s="23" t="s">
        <v>9</v>
      </c>
      <c r="K8" s="23" t="s">
        <v>10</v>
      </c>
      <c r="L8" s="213" t="s">
        <v>11</v>
      </c>
      <c r="M8" s="208" t="s">
        <v>255</v>
      </c>
      <c r="N8" s="23" t="s">
        <v>9</v>
      </c>
      <c r="O8" s="23" t="s">
        <v>10</v>
      </c>
      <c r="P8" s="213" t="s">
        <v>11</v>
      </c>
      <c r="Q8" s="208" t="s">
        <v>255</v>
      </c>
      <c r="R8" s="23" t="s">
        <v>9</v>
      </c>
      <c r="S8" s="23" t="s">
        <v>10</v>
      </c>
      <c r="T8" s="213" t="s">
        <v>11</v>
      </c>
      <c r="U8" s="208" t="s">
        <v>255</v>
      </c>
      <c r="V8" s="23" t="s">
        <v>9</v>
      </c>
      <c r="W8" s="23" t="s">
        <v>10</v>
      </c>
      <c r="X8" s="213" t="s">
        <v>11</v>
      </c>
      <c r="Y8" s="208" t="s">
        <v>255</v>
      </c>
      <c r="Z8" s="1"/>
      <c r="AA8" s="279" t="s">
        <v>29</v>
      </c>
    </row>
    <row r="9" spans="1:32" ht="13.5" customHeight="1">
      <c r="A9" s="313" t="s">
        <v>100</v>
      </c>
      <c r="B9" s="16" t="s">
        <v>71</v>
      </c>
      <c r="C9" s="108">
        <v>1630</v>
      </c>
      <c r="D9" s="229"/>
      <c r="E9" s="34"/>
      <c r="F9" s="16" t="s">
        <v>232</v>
      </c>
      <c r="G9" s="108">
        <v>50</v>
      </c>
      <c r="H9" s="217"/>
      <c r="I9" s="34"/>
      <c r="J9" s="16" t="s">
        <v>232</v>
      </c>
      <c r="K9" s="108">
        <v>100</v>
      </c>
      <c r="L9" s="217"/>
      <c r="M9" s="34"/>
      <c r="N9" s="16" t="s">
        <v>232</v>
      </c>
      <c r="O9" s="152" t="s">
        <v>88</v>
      </c>
      <c r="P9" s="181"/>
      <c r="Q9" s="34"/>
      <c r="R9" s="16" t="s">
        <v>232</v>
      </c>
      <c r="S9" s="152" t="s">
        <v>88</v>
      </c>
      <c r="T9" s="181"/>
      <c r="U9" s="34"/>
      <c r="V9" s="110" t="s">
        <v>232</v>
      </c>
      <c r="W9" s="107">
        <v>70</v>
      </c>
      <c r="X9" s="217"/>
      <c r="Y9" s="109"/>
      <c r="Z9" s="1"/>
      <c r="AA9" s="279"/>
      <c r="AD9" s="14"/>
      <c r="AE9" s="14"/>
      <c r="AF9" s="14"/>
    </row>
    <row r="10" spans="1:32" ht="13.5" customHeight="1">
      <c r="A10" s="312"/>
      <c r="B10" s="16" t="s">
        <v>207</v>
      </c>
      <c r="C10" s="108">
        <v>860</v>
      </c>
      <c r="D10" s="217"/>
      <c r="E10" s="34"/>
      <c r="F10" s="16"/>
      <c r="G10" s="107"/>
      <c r="H10" s="49"/>
      <c r="I10" s="34"/>
      <c r="J10" s="16"/>
      <c r="K10" s="26"/>
      <c r="L10" s="181"/>
      <c r="M10" s="34"/>
      <c r="N10" s="16"/>
      <c r="O10" s="108"/>
      <c r="P10" s="181"/>
      <c r="Q10" s="34"/>
      <c r="R10" s="16"/>
      <c r="S10" s="26"/>
      <c r="T10" s="49"/>
      <c r="U10" s="34"/>
      <c r="V10" s="16"/>
      <c r="W10" s="26"/>
      <c r="X10" s="49"/>
      <c r="Y10" s="34"/>
      <c r="Z10" s="1"/>
      <c r="AA10" s="279"/>
      <c r="AD10" s="14"/>
      <c r="AE10" s="14"/>
      <c r="AF10" s="14"/>
    </row>
    <row r="11" spans="1:32" ht="13.5" customHeight="1">
      <c r="A11" s="312"/>
      <c r="B11" s="16" t="s">
        <v>173</v>
      </c>
      <c r="C11" s="108">
        <v>1230</v>
      </c>
      <c r="D11" s="217"/>
      <c r="E11" s="34"/>
      <c r="F11" s="110"/>
      <c r="G11" s="225"/>
      <c r="H11" s="181"/>
      <c r="I11" s="34"/>
      <c r="J11" s="16" t="s">
        <v>173</v>
      </c>
      <c r="K11" s="108">
        <v>50</v>
      </c>
      <c r="L11" s="217"/>
      <c r="M11" s="34"/>
      <c r="N11" s="16" t="s">
        <v>173</v>
      </c>
      <c r="O11" s="152" t="s">
        <v>88</v>
      </c>
      <c r="P11" s="181"/>
      <c r="Q11" s="34"/>
      <c r="R11" s="110"/>
      <c r="S11" s="226"/>
      <c r="T11" s="181"/>
      <c r="U11" s="34"/>
      <c r="V11" s="16"/>
      <c r="W11" s="26"/>
      <c r="X11" s="49"/>
      <c r="Y11" s="34"/>
      <c r="Z11" s="1"/>
      <c r="AA11" s="279"/>
      <c r="AD11" s="14"/>
      <c r="AE11" s="14"/>
      <c r="AF11" s="14"/>
    </row>
    <row r="12" spans="1:32" ht="13.5" customHeight="1">
      <c r="A12" s="312"/>
      <c r="B12" s="16" t="s">
        <v>28</v>
      </c>
      <c r="C12" s="108">
        <v>1010</v>
      </c>
      <c r="D12" s="217"/>
      <c r="E12" s="34"/>
      <c r="F12" s="16" t="s">
        <v>233</v>
      </c>
      <c r="G12" s="108">
        <v>20</v>
      </c>
      <c r="H12" s="217"/>
      <c r="I12" s="34"/>
      <c r="J12" s="16" t="s">
        <v>233</v>
      </c>
      <c r="K12" s="108">
        <v>20</v>
      </c>
      <c r="L12" s="217"/>
      <c r="M12" s="34"/>
      <c r="N12" s="153"/>
      <c r="O12" s="151"/>
      <c r="P12" s="182"/>
      <c r="Q12" s="154"/>
      <c r="R12" s="18"/>
      <c r="S12" s="26"/>
      <c r="T12" s="49"/>
      <c r="U12" s="34"/>
      <c r="V12" s="16"/>
      <c r="W12" s="26"/>
      <c r="X12" s="49"/>
      <c r="Y12" s="34"/>
      <c r="Z12" s="1"/>
      <c r="AA12" s="279"/>
      <c r="AD12" s="14"/>
      <c r="AE12" s="14"/>
      <c r="AF12" s="14"/>
    </row>
    <row r="13" spans="1:32" ht="13.5" customHeight="1">
      <c r="A13" s="312"/>
      <c r="B13" s="227"/>
      <c r="C13" s="228"/>
      <c r="D13" s="187"/>
      <c r="E13" s="109"/>
      <c r="F13" s="16"/>
      <c r="G13" s="26"/>
      <c r="H13" s="49"/>
      <c r="I13" s="34"/>
      <c r="J13" s="16"/>
      <c r="K13" s="26"/>
      <c r="L13" s="49"/>
      <c r="M13" s="34"/>
      <c r="N13" s="18"/>
      <c r="O13" s="26"/>
      <c r="P13" s="49"/>
      <c r="Q13" s="34"/>
      <c r="R13" s="18"/>
      <c r="S13" s="26"/>
      <c r="T13" s="49"/>
      <c r="U13" s="34"/>
      <c r="V13" s="16"/>
      <c r="W13" s="26"/>
      <c r="X13" s="49"/>
      <c r="Y13" s="34"/>
      <c r="Z13" s="1"/>
      <c r="AD13" s="14"/>
      <c r="AE13" s="14"/>
      <c r="AF13" s="14"/>
    </row>
    <row r="14" spans="1:32" ht="13.5" customHeight="1">
      <c r="A14" s="314"/>
      <c r="B14" s="16"/>
      <c r="C14" s="26"/>
      <c r="D14" s="181"/>
      <c r="E14" s="34"/>
      <c r="F14" s="16"/>
      <c r="G14" s="26"/>
      <c r="H14" s="49"/>
      <c r="I14" s="34"/>
      <c r="J14" s="16"/>
      <c r="K14" s="26"/>
      <c r="L14" s="49"/>
      <c r="M14" s="34"/>
      <c r="N14" s="16"/>
      <c r="O14" s="26"/>
      <c r="P14" s="49"/>
      <c r="Q14" s="34"/>
      <c r="R14" s="18"/>
      <c r="S14" s="26"/>
      <c r="T14" s="49"/>
      <c r="U14" s="34"/>
      <c r="V14" s="18"/>
      <c r="W14" s="26"/>
      <c r="X14" s="49"/>
      <c r="Y14" s="34"/>
      <c r="Z14" s="1"/>
    </row>
    <row r="15" spans="1:32" ht="13.5" customHeight="1" thickBot="1">
      <c r="A15" s="116">
        <f>SUM(C15,G15,K15,O15,S15,W15)</f>
        <v>5040</v>
      </c>
      <c r="B15" s="120" t="s">
        <v>256</v>
      </c>
      <c r="C15" s="121">
        <f>SUM(C9:C14)</f>
        <v>4730</v>
      </c>
      <c r="D15" s="210">
        <f>SUM(D9:D14)</f>
        <v>0</v>
      </c>
      <c r="E15" s="122"/>
      <c r="F15" s="120" t="s">
        <v>256</v>
      </c>
      <c r="G15" s="121">
        <f>SUM(G9:G14)</f>
        <v>70</v>
      </c>
      <c r="H15" s="210">
        <f>SUM(H9:H14)</f>
        <v>0</v>
      </c>
      <c r="I15" s="122"/>
      <c r="J15" s="120" t="s">
        <v>256</v>
      </c>
      <c r="K15" s="121">
        <f>SUM(K9:K14)</f>
        <v>170</v>
      </c>
      <c r="L15" s="210">
        <f>SUM(L9:L14)</f>
        <v>0</v>
      </c>
      <c r="M15" s="122"/>
      <c r="N15" s="120" t="s">
        <v>256</v>
      </c>
      <c r="O15" s="121">
        <f>SUM(O9:O14)</f>
        <v>0</v>
      </c>
      <c r="P15" s="210">
        <f>SUM(P9:P14)</f>
        <v>0</v>
      </c>
      <c r="Q15" s="122"/>
      <c r="R15" s="120" t="s">
        <v>256</v>
      </c>
      <c r="S15" s="121">
        <f>SUM(S9:S14)</f>
        <v>0</v>
      </c>
      <c r="T15" s="210">
        <f>SUM(T9:T14)</f>
        <v>0</v>
      </c>
      <c r="U15" s="122"/>
      <c r="V15" s="120" t="s">
        <v>256</v>
      </c>
      <c r="W15" s="121">
        <f>SUM(W9:W14)</f>
        <v>70</v>
      </c>
      <c r="X15" s="210">
        <f>SUM(X9:X14)</f>
        <v>0</v>
      </c>
      <c r="Y15" s="122">
        <f>SUM(Y9:Y14)</f>
        <v>0</v>
      </c>
      <c r="Z15" s="1"/>
    </row>
    <row r="16" spans="1:32" ht="13.5" customHeight="1">
      <c r="A16" s="46"/>
      <c r="B16" s="2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41"/>
      <c r="Z16" s="1"/>
      <c r="AD16" s="14"/>
      <c r="AE16" s="14"/>
      <c r="AF16" s="14"/>
    </row>
    <row r="17" spans="1:32" ht="13.5" customHeight="1">
      <c r="A17" s="313" t="s">
        <v>101</v>
      </c>
      <c r="B17" s="16" t="s">
        <v>174</v>
      </c>
      <c r="C17" s="108">
        <v>1960</v>
      </c>
      <c r="D17" s="186"/>
      <c r="E17" s="34"/>
      <c r="F17" s="16"/>
      <c r="G17" s="26"/>
      <c r="H17" s="49"/>
      <c r="I17" s="34"/>
      <c r="J17" s="16"/>
      <c r="K17" s="26"/>
      <c r="L17" s="49"/>
      <c r="M17" s="34"/>
      <c r="N17" s="16"/>
      <c r="O17" s="26"/>
      <c r="P17" s="49"/>
      <c r="Q17" s="34"/>
      <c r="R17" s="16"/>
      <c r="S17" s="26"/>
      <c r="T17" s="49"/>
      <c r="U17" s="34"/>
      <c r="V17" s="16"/>
      <c r="W17" s="26"/>
      <c r="X17" s="49"/>
      <c r="Y17" s="34"/>
      <c r="Z17" s="1"/>
    </row>
    <row r="18" spans="1:32" ht="13.5" customHeight="1">
      <c r="A18" s="312"/>
      <c r="B18" s="16" t="s">
        <v>175</v>
      </c>
      <c r="C18" s="108">
        <v>1160</v>
      </c>
      <c r="D18" s="217"/>
      <c r="E18" s="34"/>
      <c r="F18" s="16" t="s">
        <v>234</v>
      </c>
      <c r="G18" s="108">
        <v>100</v>
      </c>
      <c r="H18" s="217"/>
      <c r="I18" s="34"/>
      <c r="J18" s="16" t="s">
        <v>234</v>
      </c>
      <c r="K18" s="108">
        <v>180</v>
      </c>
      <c r="L18" s="217"/>
      <c r="M18" s="34"/>
      <c r="N18" s="16" t="s">
        <v>234</v>
      </c>
      <c r="O18" s="108">
        <v>50</v>
      </c>
      <c r="P18" s="217"/>
      <c r="Q18" s="34"/>
      <c r="R18" s="16" t="s">
        <v>234</v>
      </c>
      <c r="S18" s="152" t="s">
        <v>88</v>
      </c>
      <c r="T18" s="181"/>
      <c r="U18" s="34"/>
      <c r="V18" s="110" t="s">
        <v>234</v>
      </c>
      <c r="W18" s="107">
        <v>140</v>
      </c>
      <c r="X18" s="217"/>
      <c r="Y18" s="109"/>
      <c r="Z18" s="1"/>
    </row>
    <row r="19" spans="1:32" ht="13.5" customHeight="1">
      <c r="A19" s="312"/>
      <c r="B19" s="16" t="s">
        <v>176</v>
      </c>
      <c r="C19" s="108">
        <v>880</v>
      </c>
      <c r="D19" s="217"/>
      <c r="E19" s="34"/>
      <c r="F19" s="16"/>
      <c r="G19" s="26"/>
      <c r="H19" s="49"/>
      <c r="I19" s="34"/>
      <c r="J19" s="16"/>
      <c r="K19" s="26"/>
      <c r="L19" s="49"/>
      <c r="M19" s="34"/>
      <c r="N19" s="18"/>
      <c r="O19" s="26"/>
      <c r="P19" s="49"/>
      <c r="Q19" s="34"/>
      <c r="R19" s="18"/>
      <c r="S19" s="26"/>
      <c r="T19" s="49"/>
      <c r="U19" s="34"/>
      <c r="V19" s="18"/>
      <c r="W19" s="26"/>
      <c r="X19" s="49"/>
      <c r="Y19" s="34"/>
      <c r="Z19" s="1"/>
    </row>
    <row r="20" spans="1:32" ht="13.5" customHeight="1">
      <c r="A20" s="314"/>
      <c r="B20" s="16" t="s">
        <v>177</v>
      </c>
      <c r="C20" s="26">
        <v>960</v>
      </c>
      <c r="D20" s="217"/>
      <c r="E20" s="34"/>
      <c r="F20" s="16"/>
      <c r="G20" s="26"/>
      <c r="H20" s="49"/>
      <c r="I20" s="34"/>
      <c r="J20" s="16"/>
      <c r="K20" s="26"/>
      <c r="L20" s="49"/>
      <c r="M20" s="34"/>
      <c r="N20" s="18"/>
      <c r="O20" s="26"/>
      <c r="P20" s="49"/>
      <c r="Q20" s="34"/>
      <c r="R20" s="18"/>
      <c r="S20" s="26"/>
      <c r="T20" s="49"/>
      <c r="U20" s="34"/>
      <c r="V20" s="18"/>
      <c r="W20" s="26"/>
      <c r="X20" s="49"/>
      <c r="Y20" s="34"/>
      <c r="Z20" s="1"/>
      <c r="AD20" s="14"/>
      <c r="AE20" s="14"/>
      <c r="AF20" s="14"/>
    </row>
    <row r="21" spans="1:32" ht="13.5" customHeight="1" thickBot="1">
      <c r="A21" s="116">
        <f>SUM(C21,G21,K21,O21,S21,W21)</f>
        <v>5430</v>
      </c>
      <c r="B21" s="120" t="s">
        <v>256</v>
      </c>
      <c r="C21" s="121">
        <f>SUM(C17:C20)</f>
        <v>4960</v>
      </c>
      <c r="D21" s="210">
        <f>SUM(D17:D20)</f>
        <v>0</v>
      </c>
      <c r="E21" s="122"/>
      <c r="F21" s="120" t="s">
        <v>256</v>
      </c>
      <c r="G21" s="121">
        <f>SUM(G17:G20)</f>
        <v>100</v>
      </c>
      <c r="H21" s="210">
        <f>SUM(H17:H20)</f>
        <v>0</v>
      </c>
      <c r="I21" s="122"/>
      <c r="J21" s="120" t="s">
        <v>256</v>
      </c>
      <c r="K21" s="121">
        <f>SUM(K17:K20)</f>
        <v>180</v>
      </c>
      <c r="L21" s="210">
        <f>SUM(L17:L20)</f>
        <v>0</v>
      </c>
      <c r="M21" s="122"/>
      <c r="N21" s="120" t="s">
        <v>256</v>
      </c>
      <c r="O21" s="121">
        <f>SUM(O17:O20)</f>
        <v>50</v>
      </c>
      <c r="P21" s="210">
        <f>SUM(P17:P20)</f>
        <v>0</v>
      </c>
      <c r="Q21" s="122"/>
      <c r="R21" s="120" t="s">
        <v>256</v>
      </c>
      <c r="S21" s="121">
        <f>SUM(S17:S20)</f>
        <v>0</v>
      </c>
      <c r="T21" s="210">
        <f>SUM(T17:T20)</f>
        <v>0</v>
      </c>
      <c r="U21" s="122"/>
      <c r="V21" s="120" t="s">
        <v>256</v>
      </c>
      <c r="W21" s="121">
        <f>SUM(W17:W20)</f>
        <v>140</v>
      </c>
      <c r="X21" s="210">
        <f>SUM(X17:X20)</f>
        <v>0</v>
      </c>
      <c r="Y21" s="122">
        <f>SUM(Y17:Y20)</f>
        <v>0</v>
      </c>
      <c r="Z21" s="1"/>
    </row>
    <row r="22" spans="1:32" ht="13.5" customHeight="1">
      <c r="A22" s="46"/>
      <c r="B22" s="2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41"/>
      <c r="Z22" s="1"/>
      <c r="AD22" s="14"/>
      <c r="AE22" s="14"/>
      <c r="AF22" s="14"/>
    </row>
    <row r="23" spans="1:32" ht="13.5" customHeight="1">
      <c r="A23" s="313" t="s">
        <v>102</v>
      </c>
      <c r="B23" s="16" t="s">
        <v>178</v>
      </c>
      <c r="C23" s="108">
        <v>800</v>
      </c>
      <c r="D23" s="229"/>
      <c r="E23" s="34"/>
      <c r="F23" s="16" t="s">
        <v>235</v>
      </c>
      <c r="G23" s="108">
        <v>120</v>
      </c>
      <c r="H23" s="217"/>
      <c r="I23" s="34"/>
      <c r="J23" s="16" t="s">
        <v>235</v>
      </c>
      <c r="K23" s="108">
        <v>200</v>
      </c>
      <c r="L23" s="217"/>
      <c r="M23" s="34"/>
      <c r="N23" s="16" t="s">
        <v>235</v>
      </c>
      <c r="O23" s="108">
        <v>30</v>
      </c>
      <c r="P23" s="217"/>
      <c r="Q23" s="34"/>
      <c r="R23" s="18"/>
      <c r="S23" s="26"/>
      <c r="T23" s="49"/>
      <c r="U23" s="34"/>
      <c r="V23" s="110" t="s">
        <v>235</v>
      </c>
      <c r="W23" s="107">
        <v>140</v>
      </c>
      <c r="X23" s="217"/>
      <c r="Y23" s="109"/>
      <c r="Z23" s="1"/>
    </row>
    <row r="24" spans="1:32" ht="13.5" customHeight="1">
      <c r="A24" s="312"/>
      <c r="B24" s="16" t="s">
        <v>179</v>
      </c>
      <c r="C24" s="108">
        <v>1150</v>
      </c>
      <c r="D24" s="217"/>
      <c r="E24" s="34"/>
      <c r="F24" s="16"/>
      <c r="G24" s="26"/>
      <c r="H24" s="49"/>
      <c r="I24" s="34"/>
      <c r="J24" s="16"/>
      <c r="K24" s="26"/>
      <c r="L24" s="49"/>
      <c r="M24" s="34"/>
      <c r="N24" s="18"/>
      <c r="O24" s="26"/>
      <c r="P24" s="49"/>
      <c r="Q24" s="34"/>
      <c r="R24" s="18"/>
      <c r="S24" s="26"/>
      <c r="T24" s="49"/>
      <c r="U24" s="34"/>
      <c r="V24" s="18"/>
      <c r="W24" s="26"/>
      <c r="X24" s="49"/>
      <c r="Y24" s="34"/>
      <c r="Z24" s="1"/>
    </row>
    <row r="25" spans="1:32" ht="13.5" customHeight="1">
      <c r="A25" s="312"/>
      <c r="B25" s="16" t="s">
        <v>272</v>
      </c>
      <c r="C25" s="108">
        <v>1280</v>
      </c>
      <c r="D25" s="217"/>
      <c r="E25" s="34"/>
      <c r="F25" s="16"/>
      <c r="G25" s="26"/>
      <c r="H25" s="49"/>
      <c r="I25" s="34"/>
      <c r="J25" s="16"/>
      <c r="K25" s="26"/>
      <c r="L25" s="49"/>
      <c r="M25" s="34"/>
      <c r="N25" s="18"/>
      <c r="O25" s="26"/>
      <c r="P25" s="49"/>
      <c r="Q25" s="34"/>
      <c r="R25" s="18"/>
      <c r="S25" s="26"/>
      <c r="T25" s="49"/>
      <c r="U25" s="34"/>
      <c r="V25" s="18"/>
      <c r="W25" s="26"/>
      <c r="X25" s="49"/>
      <c r="Y25" s="34"/>
      <c r="Z25" s="1"/>
    </row>
    <row r="26" spans="1:32" ht="13.5" customHeight="1">
      <c r="A26" s="312"/>
      <c r="B26" s="16" t="s">
        <v>180</v>
      </c>
      <c r="C26" s="108">
        <v>620</v>
      </c>
      <c r="D26" s="217"/>
      <c r="E26" s="34"/>
      <c r="F26" s="16"/>
      <c r="G26" s="26"/>
      <c r="H26" s="49"/>
      <c r="I26" s="34"/>
      <c r="J26" s="16"/>
      <c r="K26" s="26"/>
      <c r="L26" s="49"/>
      <c r="M26" s="34"/>
      <c r="N26" s="18"/>
      <c r="O26" s="26"/>
      <c r="P26" s="49"/>
      <c r="Q26" s="34"/>
      <c r="R26" s="18"/>
      <c r="S26" s="26"/>
      <c r="T26" s="49"/>
      <c r="U26" s="34"/>
      <c r="V26" s="18"/>
      <c r="W26" s="26"/>
      <c r="X26" s="49"/>
      <c r="Y26" s="34"/>
      <c r="Z26" s="1"/>
    </row>
    <row r="27" spans="1:32" ht="13.5" customHeight="1">
      <c r="A27" s="312"/>
      <c r="B27" s="16" t="s">
        <v>181</v>
      </c>
      <c r="C27" s="108">
        <v>520</v>
      </c>
      <c r="D27" s="217"/>
      <c r="E27" s="34"/>
      <c r="F27" s="16"/>
      <c r="G27" s="26"/>
      <c r="H27" s="49"/>
      <c r="I27" s="34"/>
      <c r="J27" s="16"/>
      <c r="K27" s="26"/>
      <c r="L27" s="49"/>
      <c r="M27" s="34"/>
      <c r="N27" s="18"/>
      <c r="O27" s="26"/>
      <c r="P27" s="49"/>
      <c r="Q27" s="34"/>
      <c r="R27" s="18"/>
      <c r="S27" s="26"/>
      <c r="T27" s="49"/>
      <c r="U27" s="34"/>
      <c r="V27" s="18"/>
      <c r="W27" s="26"/>
      <c r="X27" s="49"/>
      <c r="Y27" s="34"/>
      <c r="Z27" s="1"/>
    </row>
    <row r="28" spans="1:32" ht="13.5" customHeight="1">
      <c r="A28" s="312"/>
      <c r="B28" s="16"/>
      <c r="C28" s="108"/>
      <c r="D28" s="181"/>
      <c r="E28" s="34"/>
      <c r="F28" s="16"/>
      <c r="G28" s="26"/>
      <c r="H28" s="49"/>
      <c r="I28" s="34"/>
      <c r="J28" s="16"/>
      <c r="K28" s="26"/>
      <c r="L28" s="49"/>
      <c r="M28" s="34"/>
      <c r="N28" s="18"/>
      <c r="O28" s="26"/>
      <c r="P28" s="49"/>
      <c r="Q28" s="34"/>
      <c r="R28" s="18"/>
      <c r="S28" s="26"/>
      <c r="T28" s="49"/>
      <c r="U28" s="34"/>
      <c r="V28" s="18"/>
      <c r="W28" s="26"/>
      <c r="X28" s="49"/>
      <c r="Y28" s="34"/>
      <c r="Z28" s="1"/>
    </row>
    <row r="29" spans="1:32" ht="13.5" customHeight="1">
      <c r="A29" s="314"/>
      <c r="B29" s="16"/>
      <c r="C29" s="26"/>
      <c r="D29" s="181"/>
      <c r="E29" s="34"/>
      <c r="F29" s="16"/>
      <c r="G29" s="26"/>
      <c r="H29" s="49"/>
      <c r="I29" s="34"/>
      <c r="J29" s="16"/>
      <c r="K29" s="26"/>
      <c r="L29" s="49"/>
      <c r="M29" s="34"/>
      <c r="N29" s="18"/>
      <c r="O29" s="26"/>
      <c r="P29" s="49"/>
      <c r="Q29" s="34"/>
      <c r="R29" s="18"/>
      <c r="S29" s="26"/>
      <c r="T29" s="49"/>
      <c r="U29" s="34"/>
      <c r="V29" s="18"/>
      <c r="W29" s="26"/>
      <c r="X29" s="49"/>
      <c r="Y29" s="34"/>
      <c r="Z29" s="1"/>
    </row>
    <row r="30" spans="1:32" ht="13.5" customHeight="1" thickBot="1">
      <c r="A30" s="116">
        <f>SUM(C30,G30,K30,O30,S30,W30)</f>
        <v>4860</v>
      </c>
      <c r="B30" s="120" t="s">
        <v>256</v>
      </c>
      <c r="C30" s="121">
        <f>SUM(C23:C29)</f>
        <v>4370</v>
      </c>
      <c r="D30" s="210">
        <f>SUM(D23:D29)</f>
        <v>0</v>
      </c>
      <c r="E30" s="122"/>
      <c r="F30" s="120" t="s">
        <v>256</v>
      </c>
      <c r="G30" s="121">
        <f>SUM(G23:G29)</f>
        <v>120</v>
      </c>
      <c r="H30" s="210">
        <f>SUM(H23:H29)</f>
        <v>0</v>
      </c>
      <c r="I30" s="122"/>
      <c r="J30" s="120" t="s">
        <v>256</v>
      </c>
      <c r="K30" s="121">
        <f>SUM(K23:K29)</f>
        <v>200</v>
      </c>
      <c r="L30" s="210">
        <f>SUM(L23:L29)</f>
        <v>0</v>
      </c>
      <c r="M30" s="122"/>
      <c r="N30" s="120" t="s">
        <v>256</v>
      </c>
      <c r="O30" s="121">
        <f>SUM(O23:O29)</f>
        <v>30</v>
      </c>
      <c r="P30" s="210">
        <f>SUM(P23:P29)</f>
        <v>0</v>
      </c>
      <c r="Q30" s="122"/>
      <c r="R30" s="120"/>
      <c r="S30" s="121"/>
      <c r="T30" s="210"/>
      <c r="U30" s="122"/>
      <c r="V30" s="120" t="s">
        <v>256</v>
      </c>
      <c r="W30" s="121">
        <f>SUM(W23:W29)</f>
        <v>140</v>
      </c>
      <c r="X30" s="210">
        <f>SUM(X23:X29)</f>
        <v>0</v>
      </c>
      <c r="Y30" s="122">
        <f>SUM(Y23:Y29)</f>
        <v>0</v>
      </c>
      <c r="Z30" s="1"/>
    </row>
    <row r="31" spans="1:32" ht="13.5" customHeight="1">
      <c r="A31" s="46"/>
      <c r="B31" s="24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41"/>
      <c r="Z31" s="1"/>
      <c r="AD31" s="14"/>
      <c r="AE31" s="14"/>
      <c r="AF31" s="14"/>
    </row>
    <row r="32" spans="1:32" ht="13.5" customHeight="1">
      <c r="A32" s="313" t="s">
        <v>103</v>
      </c>
      <c r="B32" s="25" t="s">
        <v>30</v>
      </c>
      <c r="C32" s="107">
        <v>1000</v>
      </c>
      <c r="D32" s="229"/>
      <c r="E32" s="34"/>
      <c r="F32" s="16" t="s">
        <v>236</v>
      </c>
      <c r="G32" s="152" t="s">
        <v>88</v>
      </c>
      <c r="H32" s="181"/>
      <c r="I32" s="34"/>
      <c r="J32" s="16" t="s">
        <v>236</v>
      </c>
      <c r="K32" s="108">
        <v>50</v>
      </c>
      <c r="L32" s="217"/>
      <c r="M32" s="34"/>
      <c r="N32" s="16"/>
      <c r="O32" s="26"/>
      <c r="P32" s="49"/>
      <c r="Q32" s="34"/>
      <c r="R32" s="18"/>
      <c r="S32" s="26"/>
      <c r="T32" s="49"/>
      <c r="U32" s="34"/>
      <c r="V32" s="16"/>
      <c r="W32" s="26"/>
      <c r="X32" s="49"/>
      <c r="Y32" s="34"/>
      <c r="Z32" s="1"/>
      <c r="AD32" s="14"/>
      <c r="AE32" s="14"/>
      <c r="AF32" s="14"/>
    </row>
    <row r="33" spans="1:32" ht="13.5" customHeight="1">
      <c r="A33" s="312"/>
      <c r="B33" s="16" t="s">
        <v>208</v>
      </c>
      <c r="C33" s="108">
        <v>320</v>
      </c>
      <c r="D33" s="217"/>
      <c r="E33" s="34"/>
      <c r="F33" s="16"/>
      <c r="G33" s="26"/>
      <c r="H33" s="49"/>
      <c r="I33" s="34"/>
      <c r="J33" s="16"/>
      <c r="K33" s="26"/>
      <c r="L33" s="49"/>
      <c r="M33" s="34"/>
      <c r="N33" s="16"/>
      <c r="O33" s="26"/>
      <c r="P33" s="49"/>
      <c r="Q33" s="34"/>
      <c r="R33" s="18"/>
      <c r="S33" s="26"/>
      <c r="T33" s="49"/>
      <c r="U33" s="34"/>
      <c r="V33" s="16"/>
      <c r="W33" s="26"/>
      <c r="X33" s="49"/>
      <c r="Y33" s="34"/>
      <c r="Z33" s="1"/>
      <c r="AD33" s="14"/>
      <c r="AE33" s="14"/>
      <c r="AF33" s="14"/>
    </row>
    <row r="34" spans="1:32" ht="13.5" customHeight="1">
      <c r="A34" s="312"/>
      <c r="B34" s="16" t="s">
        <v>113</v>
      </c>
      <c r="C34" s="108">
        <v>780</v>
      </c>
      <c r="D34" s="217"/>
      <c r="E34" s="34"/>
      <c r="F34" s="99"/>
      <c r="G34" s="26"/>
      <c r="H34" s="49"/>
      <c r="I34" s="34"/>
      <c r="J34" s="16"/>
      <c r="K34" s="26"/>
      <c r="L34" s="49"/>
      <c r="M34" s="34"/>
      <c r="N34" s="16"/>
      <c r="O34" s="26"/>
      <c r="P34" s="49"/>
      <c r="Q34" s="34"/>
      <c r="R34" s="18"/>
      <c r="S34" s="26"/>
      <c r="T34" s="49"/>
      <c r="U34" s="34"/>
      <c r="V34" s="16"/>
      <c r="W34" s="26"/>
      <c r="X34" s="49"/>
      <c r="Y34" s="34"/>
      <c r="Z34" s="1"/>
      <c r="AD34" s="14"/>
      <c r="AE34" s="14"/>
      <c r="AF34" s="14"/>
    </row>
    <row r="35" spans="1:32" ht="13.5" customHeight="1">
      <c r="A35" s="312"/>
      <c r="B35" s="16" t="s">
        <v>209</v>
      </c>
      <c r="C35" s="108">
        <v>450</v>
      </c>
      <c r="D35" s="217"/>
      <c r="E35" s="34"/>
      <c r="F35" s="16"/>
      <c r="G35" s="26"/>
      <c r="H35" s="49"/>
      <c r="I35" s="34"/>
      <c r="J35" s="16"/>
      <c r="K35" s="26"/>
      <c r="L35" s="49"/>
      <c r="M35" s="34"/>
      <c r="N35" s="16"/>
      <c r="O35" s="26"/>
      <c r="P35" s="49"/>
      <c r="Q35" s="34"/>
      <c r="R35" s="18"/>
      <c r="S35" s="26"/>
      <c r="T35" s="49"/>
      <c r="U35" s="34"/>
      <c r="V35" s="16"/>
      <c r="W35" s="26"/>
      <c r="X35" s="49"/>
      <c r="Y35" s="34"/>
      <c r="Z35" s="1"/>
      <c r="AD35" s="14"/>
      <c r="AE35" s="14"/>
      <c r="AF35" s="14"/>
    </row>
    <row r="36" spans="1:32" ht="13.5" customHeight="1">
      <c r="A36" s="312"/>
      <c r="B36" s="16" t="s">
        <v>31</v>
      </c>
      <c r="C36" s="108">
        <v>490</v>
      </c>
      <c r="D36" s="217"/>
      <c r="E36" s="34"/>
      <c r="F36" s="16"/>
      <c r="G36" s="26"/>
      <c r="H36" s="49"/>
      <c r="I36" s="34"/>
      <c r="J36" s="16" t="s">
        <v>248</v>
      </c>
      <c r="K36" s="108">
        <v>20</v>
      </c>
      <c r="L36" s="217"/>
      <c r="M36" s="34"/>
      <c r="N36" s="16"/>
      <c r="O36" s="26"/>
      <c r="P36" s="49"/>
      <c r="Q36" s="34"/>
      <c r="R36" s="18"/>
      <c r="S36" s="26"/>
      <c r="T36" s="49"/>
      <c r="U36" s="34"/>
      <c r="V36" s="16"/>
      <c r="W36" s="26"/>
      <c r="X36" s="49"/>
      <c r="Y36" s="34"/>
      <c r="Z36" s="1"/>
      <c r="AD36" s="14"/>
      <c r="AE36" s="14"/>
      <c r="AF36" s="14"/>
    </row>
    <row r="37" spans="1:32" ht="13.5" customHeight="1">
      <c r="A37" s="312"/>
      <c r="B37" s="16" t="s">
        <v>210</v>
      </c>
      <c r="C37" s="108">
        <v>100</v>
      </c>
      <c r="D37" s="217"/>
      <c r="E37" s="34"/>
      <c r="F37" s="16"/>
      <c r="G37" s="26"/>
      <c r="H37" s="49"/>
      <c r="I37" s="34"/>
      <c r="J37" s="16"/>
      <c r="K37" s="26"/>
      <c r="L37" s="49"/>
      <c r="M37" s="34"/>
      <c r="N37" s="16"/>
      <c r="O37" s="26"/>
      <c r="P37" s="49"/>
      <c r="Q37" s="34"/>
      <c r="R37" s="16"/>
      <c r="S37" s="26"/>
      <c r="T37" s="49"/>
      <c r="U37" s="34"/>
      <c r="V37" s="16"/>
      <c r="W37" s="26"/>
      <c r="X37" s="49"/>
      <c r="Y37" s="34"/>
      <c r="Z37" s="1"/>
      <c r="AD37" s="14"/>
      <c r="AE37" s="14"/>
      <c r="AF37" s="14"/>
    </row>
    <row r="38" spans="1:32" ht="13.5" customHeight="1">
      <c r="A38" s="312"/>
      <c r="B38" s="98" t="s">
        <v>72</v>
      </c>
      <c r="C38" s="108">
        <v>1140</v>
      </c>
      <c r="D38" s="217"/>
      <c r="E38" s="34"/>
      <c r="F38" s="16" t="s">
        <v>237</v>
      </c>
      <c r="G38" s="108">
        <v>50</v>
      </c>
      <c r="H38" s="217"/>
      <c r="I38" s="34"/>
      <c r="J38" s="16" t="s">
        <v>237</v>
      </c>
      <c r="K38" s="108">
        <v>70</v>
      </c>
      <c r="L38" s="217"/>
      <c r="M38" s="34"/>
      <c r="N38" s="16" t="s">
        <v>237</v>
      </c>
      <c r="O38" s="152" t="s">
        <v>88</v>
      </c>
      <c r="P38" s="181"/>
      <c r="Q38" s="34"/>
      <c r="R38" s="16"/>
      <c r="S38" s="26"/>
      <c r="T38" s="49"/>
      <c r="U38" s="34"/>
      <c r="V38" s="16" t="s">
        <v>237</v>
      </c>
      <c r="W38" s="152" t="s">
        <v>88</v>
      </c>
      <c r="X38" s="181"/>
      <c r="Y38" s="34"/>
      <c r="Z38" s="1"/>
      <c r="AD38" s="14"/>
      <c r="AE38" s="14"/>
      <c r="AF38" s="14"/>
    </row>
    <row r="39" spans="1:32" ht="13.5" customHeight="1">
      <c r="A39" s="312"/>
      <c r="B39" s="16" t="s">
        <v>211</v>
      </c>
      <c r="C39" s="108">
        <v>300</v>
      </c>
      <c r="D39" s="217"/>
      <c r="E39" s="34"/>
      <c r="F39" s="16"/>
      <c r="G39" s="26"/>
      <c r="H39" s="49"/>
      <c r="I39" s="34"/>
      <c r="J39" s="16"/>
      <c r="K39" s="26"/>
      <c r="L39" s="49"/>
      <c r="M39" s="34"/>
      <c r="N39" s="18"/>
      <c r="O39" s="26"/>
      <c r="P39" s="49"/>
      <c r="Q39" s="34"/>
      <c r="R39" s="18"/>
      <c r="S39" s="26"/>
      <c r="T39" s="49"/>
      <c r="U39" s="34"/>
      <c r="V39" s="18"/>
      <c r="W39" s="26"/>
      <c r="X39" s="49"/>
      <c r="Y39" s="34"/>
      <c r="Z39" s="1"/>
      <c r="AD39" s="14"/>
      <c r="AE39" s="14"/>
      <c r="AF39" s="14"/>
    </row>
    <row r="40" spans="1:32" ht="13.5" customHeight="1">
      <c r="A40" s="312"/>
      <c r="B40" s="16" t="s">
        <v>212</v>
      </c>
      <c r="C40" s="108">
        <v>340</v>
      </c>
      <c r="D40" s="217"/>
      <c r="E40" s="34"/>
      <c r="F40" s="16"/>
      <c r="G40" s="26"/>
      <c r="H40" s="49"/>
      <c r="I40" s="34"/>
      <c r="J40" s="16"/>
      <c r="K40" s="26"/>
      <c r="L40" s="49"/>
      <c r="M40" s="34"/>
      <c r="N40" s="18"/>
      <c r="O40" s="26"/>
      <c r="P40" s="49"/>
      <c r="Q40" s="34"/>
      <c r="R40" s="18"/>
      <c r="S40" s="26"/>
      <c r="T40" s="49"/>
      <c r="U40" s="34"/>
      <c r="V40" s="18"/>
      <c r="W40" s="26"/>
      <c r="X40" s="49"/>
      <c r="Y40" s="34"/>
      <c r="Z40" s="1"/>
      <c r="AD40" s="14"/>
      <c r="AE40" s="14"/>
      <c r="AF40" s="14"/>
    </row>
    <row r="41" spans="1:32" ht="13.5" customHeight="1">
      <c r="A41" s="312"/>
      <c r="B41" s="16" t="s">
        <v>213</v>
      </c>
      <c r="C41" s="108">
        <v>560</v>
      </c>
      <c r="D41" s="217"/>
      <c r="E41" s="34"/>
      <c r="F41" s="16"/>
      <c r="G41" s="26"/>
      <c r="H41" s="49"/>
      <c r="I41" s="34"/>
      <c r="J41" s="16"/>
      <c r="K41" s="26"/>
      <c r="L41" s="49"/>
      <c r="M41" s="34"/>
      <c r="N41" s="18"/>
      <c r="O41" s="26"/>
      <c r="P41" s="49"/>
      <c r="Q41" s="34"/>
      <c r="R41" s="18"/>
      <c r="S41" s="26"/>
      <c r="T41" s="49"/>
      <c r="U41" s="34"/>
      <c r="V41" s="18"/>
      <c r="W41" s="26"/>
      <c r="X41" s="49"/>
      <c r="Y41" s="34"/>
      <c r="Z41" s="1"/>
      <c r="AD41" s="14"/>
      <c r="AE41" s="14"/>
      <c r="AF41" s="14"/>
    </row>
    <row r="42" spans="1:32" ht="13.5" customHeight="1">
      <c r="A42" s="312"/>
      <c r="B42" s="16" t="s">
        <v>214</v>
      </c>
      <c r="C42" s="108">
        <v>250</v>
      </c>
      <c r="D42" s="217"/>
      <c r="E42" s="34"/>
      <c r="F42" s="16"/>
      <c r="G42" s="26"/>
      <c r="H42" s="49"/>
      <c r="I42" s="34"/>
      <c r="J42" s="16"/>
      <c r="K42" s="26"/>
      <c r="L42" s="49"/>
      <c r="M42" s="34"/>
      <c r="N42" s="18"/>
      <c r="O42" s="26"/>
      <c r="P42" s="49"/>
      <c r="Q42" s="34"/>
      <c r="R42" s="18"/>
      <c r="S42" s="26"/>
      <c r="T42" s="49"/>
      <c r="U42" s="34"/>
      <c r="V42" s="18"/>
      <c r="W42" s="26"/>
      <c r="X42" s="49"/>
      <c r="Y42" s="34"/>
      <c r="Z42" s="1"/>
      <c r="AD42" s="14"/>
      <c r="AE42" s="14"/>
      <c r="AF42" s="14"/>
    </row>
    <row r="43" spans="1:32" ht="13.5" customHeight="1">
      <c r="A43" s="312"/>
      <c r="B43" s="16" t="s">
        <v>215</v>
      </c>
      <c r="C43" s="108">
        <v>490</v>
      </c>
      <c r="D43" s="217"/>
      <c r="E43" s="109"/>
      <c r="F43" s="16"/>
      <c r="G43" s="26"/>
      <c r="H43" s="49"/>
      <c r="I43" s="34"/>
      <c r="J43" s="16"/>
      <c r="K43" s="26"/>
      <c r="L43" s="49"/>
      <c r="M43" s="34"/>
      <c r="N43" s="18"/>
      <c r="O43" s="26"/>
      <c r="P43" s="49"/>
      <c r="Q43" s="34"/>
      <c r="R43" s="18"/>
      <c r="S43" s="26"/>
      <c r="T43" s="49"/>
      <c r="U43" s="34"/>
      <c r="V43" s="18"/>
      <c r="W43" s="26"/>
      <c r="X43" s="49"/>
      <c r="Y43" s="34"/>
      <c r="Z43" s="1"/>
      <c r="AD43" s="14"/>
      <c r="AE43" s="14"/>
      <c r="AF43" s="14"/>
    </row>
    <row r="44" spans="1:32" ht="13.5" customHeight="1">
      <c r="A44" s="312"/>
      <c r="B44" s="16" t="s">
        <v>216</v>
      </c>
      <c r="C44" s="108">
        <v>580</v>
      </c>
      <c r="D44" s="217"/>
      <c r="E44" s="34"/>
      <c r="F44" s="16"/>
      <c r="G44" s="26"/>
      <c r="H44" s="49"/>
      <c r="I44" s="34"/>
      <c r="J44" s="16"/>
      <c r="K44" s="26"/>
      <c r="L44" s="49"/>
      <c r="M44" s="34"/>
      <c r="N44" s="18"/>
      <c r="O44" s="26"/>
      <c r="P44" s="49"/>
      <c r="Q44" s="34"/>
      <c r="R44" s="18"/>
      <c r="S44" s="26"/>
      <c r="T44" s="49"/>
      <c r="U44" s="34"/>
      <c r="V44" s="18"/>
      <c r="W44" s="26"/>
      <c r="X44" s="49"/>
      <c r="Y44" s="34"/>
      <c r="Z44" s="1"/>
      <c r="AD44" s="14"/>
      <c r="AE44" s="14"/>
      <c r="AF44" s="14"/>
    </row>
    <row r="45" spans="1:32" ht="13.5" customHeight="1">
      <c r="A45" s="312"/>
      <c r="B45" s="16"/>
      <c r="C45" s="108"/>
      <c r="D45" s="181"/>
      <c r="E45" s="34"/>
      <c r="F45" s="16"/>
      <c r="G45" s="26"/>
      <c r="H45" s="49"/>
      <c r="I45" s="34"/>
      <c r="J45" s="16"/>
      <c r="K45" s="26"/>
      <c r="L45" s="49"/>
      <c r="M45" s="34"/>
      <c r="N45" s="18"/>
      <c r="O45" s="26"/>
      <c r="P45" s="49"/>
      <c r="Q45" s="34"/>
      <c r="R45" s="18"/>
      <c r="S45" s="26"/>
      <c r="T45" s="49"/>
      <c r="U45" s="34"/>
      <c r="V45" s="18"/>
      <c r="W45" s="26"/>
      <c r="X45" s="49"/>
      <c r="Y45" s="34"/>
      <c r="Z45" s="1"/>
      <c r="AD45" s="14"/>
      <c r="AE45" s="14"/>
      <c r="AF45" s="14"/>
    </row>
    <row r="46" spans="1:32" ht="13.5" customHeight="1">
      <c r="A46" s="314"/>
      <c r="B46" s="16"/>
      <c r="C46" s="26"/>
      <c r="D46" s="181"/>
      <c r="E46" s="34"/>
      <c r="F46" s="16"/>
      <c r="G46" s="26"/>
      <c r="H46" s="49"/>
      <c r="I46" s="34"/>
      <c r="J46" s="16"/>
      <c r="K46" s="26"/>
      <c r="L46" s="49"/>
      <c r="M46" s="34"/>
      <c r="N46" s="18"/>
      <c r="O46" s="26"/>
      <c r="P46" s="49"/>
      <c r="Q46" s="34"/>
      <c r="R46" s="18"/>
      <c r="S46" s="26"/>
      <c r="T46" s="49"/>
      <c r="U46" s="34"/>
      <c r="V46" s="18"/>
      <c r="W46" s="26"/>
      <c r="X46" s="49"/>
      <c r="Y46" s="34"/>
      <c r="Z46" s="1"/>
    </row>
    <row r="47" spans="1:32" ht="13.5" customHeight="1" thickBot="1">
      <c r="A47" s="116">
        <f>SUM(C47,G47,K47,O47,S47,W47)</f>
        <v>6990</v>
      </c>
      <c r="B47" s="120" t="s">
        <v>256</v>
      </c>
      <c r="C47" s="121">
        <f>SUM(C32:C46)</f>
        <v>6800</v>
      </c>
      <c r="D47" s="210">
        <f>SUM(D32:D46)</f>
        <v>0</v>
      </c>
      <c r="E47" s="122"/>
      <c r="F47" s="120" t="s">
        <v>256</v>
      </c>
      <c r="G47" s="121">
        <f>SUM(G32:G46)</f>
        <v>50</v>
      </c>
      <c r="H47" s="210">
        <f>SUM(H32:H46)</f>
        <v>0</v>
      </c>
      <c r="I47" s="122"/>
      <c r="J47" s="120" t="s">
        <v>256</v>
      </c>
      <c r="K47" s="121">
        <f>SUM(K32:K46)</f>
        <v>140</v>
      </c>
      <c r="L47" s="210">
        <f>SUM(L32:L46)</f>
        <v>0</v>
      </c>
      <c r="M47" s="122"/>
      <c r="N47" s="120" t="s">
        <v>256</v>
      </c>
      <c r="O47" s="121">
        <f>SUM(O32:O46)</f>
        <v>0</v>
      </c>
      <c r="P47" s="210">
        <f>SUM(P32:P46)</f>
        <v>0</v>
      </c>
      <c r="Q47" s="122"/>
      <c r="R47" s="120" t="s">
        <v>256</v>
      </c>
      <c r="S47" s="121">
        <f>SUM(S32:S46)</f>
        <v>0</v>
      </c>
      <c r="T47" s="210">
        <f>SUM(T32:T46)</f>
        <v>0</v>
      </c>
      <c r="U47" s="122"/>
      <c r="V47" s="120" t="s">
        <v>256</v>
      </c>
      <c r="W47" s="121">
        <f>SUM(W32:W46)</f>
        <v>0</v>
      </c>
      <c r="X47" s="210">
        <f>SUM(X32:X46)</f>
        <v>0</v>
      </c>
      <c r="Y47" s="122">
        <f>SUM(Y32:Y46)</f>
        <v>0</v>
      </c>
      <c r="Z47" s="1"/>
    </row>
    <row r="48" spans="1:32" ht="13.5" customHeight="1">
      <c r="A48" s="46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20"/>
      <c r="Z48" s="1"/>
      <c r="AD48" s="14"/>
      <c r="AE48" s="14"/>
      <c r="AF48" s="14"/>
    </row>
    <row r="49" spans="1:26" ht="13.5" customHeight="1">
      <c r="A49" s="13"/>
      <c r="B49" s="16"/>
      <c r="C49" s="26"/>
      <c r="D49" s="181"/>
      <c r="E49" s="34"/>
      <c r="F49" s="16"/>
      <c r="G49" s="26"/>
      <c r="H49" s="49"/>
      <c r="I49" s="34"/>
      <c r="J49" s="16"/>
      <c r="K49" s="26"/>
      <c r="L49" s="49"/>
      <c r="M49" s="34"/>
      <c r="N49" s="18"/>
      <c r="O49" s="26"/>
      <c r="P49" s="49"/>
      <c r="Q49" s="34"/>
      <c r="R49" s="18"/>
      <c r="S49" s="26"/>
      <c r="T49" s="49"/>
      <c r="U49" s="34"/>
      <c r="V49" s="18"/>
      <c r="W49" s="26"/>
      <c r="X49" s="49"/>
      <c r="Y49" s="34"/>
      <c r="Z49" s="1"/>
    </row>
    <row r="50" spans="1:26" ht="13.5" customHeight="1" thickBot="1">
      <c r="A50" s="13"/>
      <c r="B50" s="16"/>
      <c r="C50" s="26"/>
      <c r="D50" s="181"/>
      <c r="E50" s="34"/>
      <c r="F50" s="16"/>
      <c r="G50" s="26"/>
      <c r="H50" s="49"/>
      <c r="I50" s="34"/>
      <c r="J50" s="16"/>
      <c r="K50" s="26"/>
      <c r="L50" s="49"/>
      <c r="M50" s="34"/>
      <c r="N50" s="18"/>
      <c r="O50" s="26"/>
      <c r="P50" s="49"/>
      <c r="Q50" s="34"/>
      <c r="R50" s="18"/>
      <c r="S50" s="26"/>
      <c r="T50" s="49"/>
      <c r="U50" s="34"/>
      <c r="V50" s="18"/>
      <c r="W50" s="26"/>
      <c r="X50" s="49"/>
      <c r="Y50" s="34"/>
      <c r="Z50" s="1"/>
    </row>
    <row r="51" spans="1:26" ht="13.5" customHeight="1">
      <c r="A51" s="37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221"/>
      <c r="Z51" s="1"/>
    </row>
    <row r="52" spans="1:26" ht="13.5" customHeight="1" thickBot="1">
      <c r="A52" s="116">
        <f>SUM(C52,G52,K52,O52,S52,W52)</f>
        <v>22320</v>
      </c>
      <c r="B52" s="127" t="s">
        <v>260</v>
      </c>
      <c r="C52" s="121">
        <f>SUM(C47,C30,C21,C15)</f>
        <v>20860</v>
      </c>
      <c r="D52" s="210">
        <f>SUM(D47,D30,D21,D15)</f>
        <v>0</v>
      </c>
      <c r="E52" s="122"/>
      <c r="F52" s="127" t="s">
        <v>260</v>
      </c>
      <c r="G52" s="121">
        <f>SUM(G47,G30,G21,G15)</f>
        <v>340</v>
      </c>
      <c r="H52" s="210">
        <f>SUM(H47,H30,H21,H15)</f>
        <v>0</v>
      </c>
      <c r="I52" s="122"/>
      <c r="J52" s="127" t="s">
        <v>260</v>
      </c>
      <c r="K52" s="121">
        <f>SUM(K47,K30,K21,K15)</f>
        <v>690</v>
      </c>
      <c r="L52" s="210">
        <f>SUM(L47,L30,L21,L15)</f>
        <v>0</v>
      </c>
      <c r="M52" s="122"/>
      <c r="N52" s="127" t="s">
        <v>260</v>
      </c>
      <c r="O52" s="121">
        <f>SUM(O47,O30,O21,O15)</f>
        <v>80</v>
      </c>
      <c r="P52" s="210">
        <f>SUM(P47,P30,P21,P15)</f>
        <v>0</v>
      </c>
      <c r="Q52" s="122"/>
      <c r="R52" s="127" t="s">
        <v>260</v>
      </c>
      <c r="S52" s="121">
        <f>SUM(S47,S30,S21,S15)</f>
        <v>0</v>
      </c>
      <c r="T52" s="210">
        <f>SUM(T47,T30,T21,T15)</f>
        <v>0</v>
      </c>
      <c r="U52" s="122"/>
      <c r="V52" s="127" t="s">
        <v>260</v>
      </c>
      <c r="W52" s="121">
        <f>SUM(W47,W30,W21,W15)</f>
        <v>350</v>
      </c>
      <c r="X52" s="210">
        <f>SUM(X47,X30,X21,X15)</f>
        <v>0</v>
      </c>
      <c r="Y52" s="122">
        <f>SUM(Y47,Y30,Y21,Y15)</f>
        <v>0</v>
      </c>
      <c r="Z52" s="1"/>
    </row>
    <row r="53" spans="1:26" ht="24.75" customHeight="1">
      <c r="A53" s="47" t="s">
        <v>112</v>
      </c>
      <c r="B53" s="30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2"/>
      <c r="X53" s="158" t="s">
        <v>275</v>
      </c>
      <c r="Y53" s="158"/>
    </row>
    <row r="54" spans="1:26" ht="17.25" customHeight="1">
      <c r="A54" s="21"/>
      <c r="B54" s="22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</row>
    <row r="55" spans="1:26" ht="13.5" customHeight="1"/>
    <row r="56" spans="1:26" ht="13.5" customHeight="1"/>
    <row r="57" spans="1:26" ht="13.5" customHeight="1"/>
    <row r="58" spans="1:26" ht="13.5" customHeight="1"/>
    <row r="59" spans="1:26" ht="13.5" customHeight="1"/>
    <row r="60" spans="1:26" ht="13.5" customHeight="1"/>
    <row r="61" spans="1:26" ht="13.5" customHeight="1"/>
  </sheetData>
  <mergeCells count="15">
    <mergeCell ref="T1:Y1"/>
    <mergeCell ref="T2:Y5"/>
    <mergeCell ref="A17:A20"/>
    <mergeCell ref="A23:A29"/>
    <mergeCell ref="A32:A46"/>
    <mergeCell ref="H1:M1"/>
    <mergeCell ref="AA8:AA12"/>
    <mergeCell ref="N2:N5"/>
    <mergeCell ref="A7:A8"/>
    <mergeCell ref="R3:S5"/>
    <mergeCell ref="A9:A14"/>
    <mergeCell ref="A2:F5"/>
    <mergeCell ref="G2:G5"/>
    <mergeCell ref="O3:Q5"/>
    <mergeCell ref="H2:M5"/>
  </mergeCells>
  <phoneticPr fontId="7"/>
  <dataValidations count="1">
    <dataValidation type="whole" allowBlank="1" showInputMessage="1" showErrorMessage="1" sqref="D9:D12 D17:D20 D23:D27 D32:D44 H12 L11:L12 H18 L18 P18 X18 X9 L9 H9 H23 L23 P23 X23 L32 L36 L38 H38">
      <formula1>1</formula1>
      <formula2>C9</formula2>
    </dataValidation>
  </dataValidations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64" orientation="landscape" horizontalDpi="4294967292" verticalDpi="36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F61"/>
  <sheetViews>
    <sheetView showZeros="0" zoomScale="80" zoomScaleNormal="80" workbookViewId="0">
      <selection activeCell="F55" sqref="F55"/>
    </sheetView>
  </sheetViews>
  <sheetFormatPr defaultColWidth="8.5" defaultRowHeight="13.5"/>
  <cols>
    <col min="1" max="1" width="9.5" style="4" customWidth="1"/>
    <col min="2" max="2" width="11.25" style="4" customWidth="1"/>
    <col min="3" max="5" width="8.125" style="4" customWidth="1"/>
    <col min="6" max="6" width="11.25" style="4" customWidth="1"/>
    <col min="7" max="9" width="8.125" style="4" customWidth="1"/>
    <col min="10" max="10" width="11.25" style="4" customWidth="1"/>
    <col min="11" max="13" width="8.125" style="4" customWidth="1"/>
    <col min="14" max="14" width="11.25" style="4" customWidth="1"/>
    <col min="15" max="17" width="8.125" style="4" customWidth="1"/>
    <col min="18" max="18" width="11.25" style="4" customWidth="1"/>
    <col min="19" max="21" width="8.125" style="4" customWidth="1"/>
    <col min="22" max="22" width="11.25" style="4" customWidth="1"/>
    <col min="23" max="25" width="8.125" style="4" customWidth="1"/>
    <col min="26" max="26" width="1.625" style="4" customWidth="1"/>
    <col min="27" max="27" width="3.375" style="4" customWidth="1"/>
    <col min="28" max="16384" width="8.5" style="4"/>
  </cols>
  <sheetData>
    <row r="1" spans="1:32" s="31" customFormat="1" ht="16.5" customHeight="1">
      <c r="A1" s="164" t="s">
        <v>0</v>
      </c>
      <c r="B1" s="165"/>
      <c r="C1" s="165"/>
      <c r="D1" s="165"/>
      <c r="E1" s="165"/>
      <c r="F1" s="165"/>
      <c r="G1" s="166"/>
      <c r="H1" s="318" t="s">
        <v>1</v>
      </c>
      <c r="I1" s="319"/>
      <c r="J1" s="319"/>
      <c r="K1" s="319"/>
      <c r="L1" s="319"/>
      <c r="M1" s="320"/>
      <c r="N1" s="167" t="s">
        <v>2</v>
      </c>
      <c r="O1" s="164" t="s">
        <v>3</v>
      </c>
      <c r="P1" s="165"/>
      <c r="Q1" s="165"/>
      <c r="R1" s="165"/>
      <c r="S1" s="166"/>
      <c r="T1" s="318" t="s">
        <v>4</v>
      </c>
      <c r="U1" s="319"/>
      <c r="V1" s="319"/>
      <c r="W1" s="319"/>
      <c r="X1" s="319"/>
      <c r="Y1" s="320"/>
      <c r="Z1" s="179"/>
    </row>
    <row r="2" spans="1:32" ht="12.75" customHeight="1">
      <c r="A2" s="365">
        <f>高知1!A2</f>
        <v>0</v>
      </c>
      <c r="B2" s="366"/>
      <c r="C2" s="366"/>
      <c r="D2" s="366"/>
      <c r="E2" s="366"/>
      <c r="F2" s="366"/>
      <c r="G2" s="371" t="s">
        <v>110</v>
      </c>
      <c r="H2" s="356">
        <f>高知1!H2</f>
        <v>0</v>
      </c>
      <c r="I2" s="357"/>
      <c r="J2" s="357"/>
      <c r="K2" s="357"/>
      <c r="L2" s="357"/>
      <c r="M2" s="358"/>
      <c r="N2" s="321">
        <f>高知1!N2</f>
        <v>0</v>
      </c>
      <c r="O2" s="168" t="s">
        <v>13</v>
      </c>
      <c r="P2" s="169"/>
      <c r="Q2" s="205"/>
      <c r="R2" s="170" t="s">
        <v>14</v>
      </c>
      <c r="S2" s="171"/>
      <c r="T2" s="340">
        <f>高知1!T2</f>
        <v>0</v>
      </c>
      <c r="U2" s="341"/>
      <c r="V2" s="341"/>
      <c r="W2" s="341"/>
      <c r="X2" s="341"/>
      <c r="Y2" s="342"/>
      <c r="Z2" s="177"/>
    </row>
    <row r="3" spans="1:32" ht="21" customHeight="1">
      <c r="A3" s="367"/>
      <c r="B3" s="368"/>
      <c r="C3" s="368"/>
      <c r="D3" s="368"/>
      <c r="E3" s="368"/>
      <c r="F3" s="368"/>
      <c r="G3" s="372"/>
      <c r="H3" s="359"/>
      <c r="I3" s="360"/>
      <c r="J3" s="360"/>
      <c r="K3" s="360"/>
      <c r="L3" s="360"/>
      <c r="M3" s="361"/>
      <c r="N3" s="322"/>
      <c r="O3" s="349">
        <f>SUM(D50,H50,L50,P50,T50,X50)</f>
        <v>0</v>
      </c>
      <c r="P3" s="304"/>
      <c r="Q3" s="350"/>
      <c r="R3" s="324">
        <f>SUM(高知1!O3,高知2!O3,高知3!O3,高知4!O3,高知5!O3)</f>
        <v>0</v>
      </c>
      <c r="S3" s="325"/>
      <c r="T3" s="343"/>
      <c r="U3" s="344"/>
      <c r="V3" s="344"/>
      <c r="W3" s="344"/>
      <c r="X3" s="344"/>
      <c r="Y3" s="345"/>
      <c r="Z3" s="177"/>
    </row>
    <row r="4" spans="1:32" s="3" customFormat="1" ht="18" customHeight="1">
      <c r="A4" s="367"/>
      <c r="B4" s="368"/>
      <c r="C4" s="368"/>
      <c r="D4" s="368"/>
      <c r="E4" s="368"/>
      <c r="F4" s="368"/>
      <c r="G4" s="372"/>
      <c r="H4" s="359"/>
      <c r="I4" s="360"/>
      <c r="J4" s="360"/>
      <c r="K4" s="360"/>
      <c r="L4" s="360"/>
      <c r="M4" s="361"/>
      <c r="N4" s="322"/>
      <c r="O4" s="351"/>
      <c r="P4" s="307"/>
      <c r="Q4" s="352"/>
      <c r="R4" s="324"/>
      <c r="S4" s="325"/>
      <c r="T4" s="343"/>
      <c r="U4" s="344"/>
      <c r="V4" s="344"/>
      <c r="W4" s="344"/>
      <c r="X4" s="344"/>
      <c r="Y4" s="345"/>
      <c r="Z4" s="177"/>
    </row>
    <row r="5" spans="1:32" ht="6.75" customHeight="1">
      <c r="A5" s="369"/>
      <c r="B5" s="370"/>
      <c r="C5" s="370"/>
      <c r="D5" s="370"/>
      <c r="E5" s="370"/>
      <c r="F5" s="370"/>
      <c r="G5" s="373"/>
      <c r="H5" s="362"/>
      <c r="I5" s="363"/>
      <c r="J5" s="363"/>
      <c r="K5" s="363"/>
      <c r="L5" s="363"/>
      <c r="M5" s="364"/>
      <c r="N5" s="323"/>
      <c r="O5" s="353"/>
      <c r="P5" s="354"/>
      <c r="Q5" s="355"/>
      <c r="R5" s="326"/>
      <c r="S5" s="327"/>
      <c r="T5" s="346"/>
      <c r="U5" s="347"/>
      <c r="V5" s="347"/>
      <c r="W5" s="347"/>
      <c r="X5" s="347"/>
      <c r="Y5" s="348"/>
      <c r="Z5" s="177"/>
    </row>
    <row r="6" spans="1:32" ht="7.5" customHeight="1" thickBo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32" s="11" customFormat="1" ht="18" customHeight="1" thickBot="1">
      <c r="A7" s="277" t="s">
        <v>12</v>
      </c>
      <c r="B7" s="29" t="s">
        <v>21</v>
      </c>
      <c r="C7" s="5"/>
      <c r="D7" s="5"/>
      <c r="E7" s="5"/>
      <c r="F7" s="29" t="s">
        <v>5</v>
      </c>
      <c r="G7" s="5"/>
      <c r="H7" s="6"/>
      <c r="I7" s="5"/>
      <c r="J7" s="7" t="s">
        <v>6</v>
      </c>
      <c r="K7" s="5"/>
      <c r="L7" s="8"/>
      <c r="M7" s="178"/>
      <c r="N7" s="9" t="s">
        <v>7</v>
      </c>
      <c r="O7" s="5"/>
      <c r="P7" s="6"/>
      <c r="Q7" s="5"/>
      <c r="R7" s="9" t="s">
        <v>33</v>
      </c>
      <c r="S7" s="5"/>
      <c r="T7" s="6"/>
      <c r="U7" s="5"/>
      <c r="V7" s="9" t="s">
        <v>268</v>
      </c>
      <c r="W7" s="5"/>
      <c r="X7" s="32"/>
      <c r="Y7" s="206"/>
      <c r="Z7" s="10"/>
    </row>
    <row r="8" spans="1:32" ht="15.75" customHeight="1">
      <c r="A8" s="278"/>
      <c r="B8" s="23" t="s">
        <v>9</v>
      </c>
      <c r="C8" s="23" t="s">
        <v>10</v>
      </c>
      <c r="D8" s="180" t="s">
        <v>11</v>
      </c>
      <c r="E8" s="33" t="s">
        <v>255</v>
      </c>
      <c r="F8" s="23" t="s">
        <v>9</v>
      </c>
      <c r="G8" s="23" t="s">
        <v>10</v>
      </c>
      <c r="H8" s="213" t="s">
        <v>11</v>
      </c>
      <c r="I8" s="208" t="s">
        <v>255</v>
      </c>
      <c r="J8" s="23" t="s">
        <v>9</v>
      </c>
      <c r="K8" s="23" t="s">
        <v>10</v>
      </c>
      <c r="L8" s="213" t="s">
        <v>11</v>
      </c>
      <c r="M8" s="208" t="s">
        <v>255</v>
      </c>
      <c r="N8" s="23" t="s">
        <v>9</v>
      </c>
      <c r="O8" s="23" t="s">
        <v>10</v>
      </c>
      <c r="P8" s="213" t="s">
        <v>11</v>
      </c>
      <c r="Q8" s="208" t="s">
        <v>255</v>
      </c>
      <c r="R8" s="23" t="s">
        <v>9</v>
      </c>
      <c r="S8" s="23" t="s">
        <v>10</v>
      </c>
      <c r="T8" s="213" t="s">
        <v>11</v>
      </c>
      <c r="U8" s="208" t="s">
        <v>255</v>
      </c>
      <c r="V8" s="23" t="s">
        <v>9</v>
      </c>
      <c r="W8" s="23" t="s">
        <v>10</v>
      </c>
      <c r="X8" s="213" t="s">
        <v>11</v>
      </c>
      <c r="Y8" s="208" t="s">
        <v>255</v>
      </c>
      <c r="Z8" s="1"/>
      <c r="AA8" s="279" t="s">
        <v>32</v>
      </c>
    </row>
    <row r="9" spans="1:32" ht="13.5" customHeight="1">
      <c r="A9" s="313" t="s">
        <v>104</v>
      </c>
      <c r="B9" s="16" t="s">
        <v>73</v>
      </c>
      <c r="C9" s="108">
        <v>660</v>
      </c>
      <c r="D9" s="217"/>
      <c r="E9" s="34"/>
      <c r="F9" s="16"/>
      <c r="G9" s="26"/>
      <c r="H9" s="49"/>
      <c r="I9" s="34"/>
      <c r="J9" s="16" t="s">
        <v>249</v>
      </c>
      <c r="K9" s="108">
        <v>30</v>
      </c>
      <c r="L9" s="217"/>
      <c r="M9" s="34"/>
      <c r="N9" s="18"/>
      <c r="O9" s="26"/>
      <c r="P9" s="49"/>
      <c r="Q9" s="34"/>
      <c r="R9" s="18"/>
      <c r="S9" s="26"/>
      <c r="T9" s="49"/>
      <c r="U9" s="34"/>
      <c r="V9" s="18"/>
      <c r="W9" s="26"/>
      <c r="X9" s="49"/>
      <c r="Y9" s="34"/>
      <c r="Z9" s="1"/>
      <c r="AA9" s="279"/>
    </row>
    <row r="10" spans="1:32" ht="13.5" customHeight="1">
      <c r="A10" s="312"/>
      <c r="B10" s="16" t="s">
        <v>217</v>
      </c>
      <c r="C10" s="108">
        <v>1560</v>
      </c>
      <c r="D10" s="217"/>
      <c r="E10" s="34"/>
      <c r="F10" s="16"/>
      <c r="G10" s="26"/>
      <c r="H10" s="49"/>
      <c r="I10" s="34"/>
      <c r="J10" s="16"/>
      <c r="K10" s="26"/>
      <c r="L10" s="49"/>
      <c r="M10" s="34"/>
      <c r="N10" s="18"/>
      <c r="O10" s="26"/>
      <c r="P10" s="49"/>
      <c r="Q10" s="34"/>
      <c r="R10" s="18"/>
      <c r="S10" s="26"/>
      <c r="T10" s="49"/>
      <c r="U10" s="34"/>
      <c r="V10" s="18"/>
      <c r="W10" s="26"/>
      <c r="X10" s="49"/>
      <c r="Y10" s="34"/>
      <c r="Z10" s="1"/>
      <c r="AA10" s="279"/>
    </row>
    <row r="11" spans="1:32" ht="13.5" customHeight="1">
      <c r="A11" s="312"/>
      <c r="B11" s="227"/>
      <c r="C11" s="228"/>
      <c r="D11" s="187"/>
      <c r="E11" s="109"/>
      <c r="F11" s="16"/>
      <c r="G11" s="26"/>
      <c r="H11" s="49"/>
      <c r="I11" s="34"/>
      <c r="J11" s="16"/>
      <c r="K11" s="26"/>
      <c r="L11" s="49"/>
      <c r="M11" s="34"/>
      <c r="N11" s="18"/>
      <c r="O11" s="26"/>
      <c r="P11" s="49"/>
      <c r="Q11" s="34"/>
      <c r="R11" s="18"/>
      <c r="S11" s="26"/>
      <c r="T11" s="49"/>
      <c r="U11" s="34"/>
      <c r="V11" s="18"/>
      <c r="W11" s="26"/>
      <c r="X11" s="49"/>
      <c r="Y11" s="34"/>
      <c r="Z11" s="1"/>
      <c r="AA11" s="279"/>
    </row>
    <row r="12" spans="1:32" ht="13.5" customHeight="1">
      <c r="A12" s="312"/>
      <c r="B12" s="25"/>
      <c r="C12" s="26"/>
      <c r="D12" s="181"/>
      <c r="E12" s="34"/>
      <c r="F12" s="16"/>
      <c r="G12" s="26"/>
      <c r="H12" s="49"/>
      <c r="I12" s="34"/>
      <c r="J12" s="16"/>
      <c r="K12" s="26"/>
      <c r="L12" s="49"/>
      <c r="M12" s="34"/>
      <c r="N12" s="18"/>
      <c r="O12" s="26"/>
      <c r="P12" s="49"/>
      <c r="Q12" s="34"/>
      <c r="R12" s="18"/>
      <c r="S12" s="26"/>
      <c r="T12" s="49"/>
      <c r="U12" s="34"/>
      <c r="V12" s="18"/>
      <c r="W12" s="26"/>
      <c r="X12" s="49"/>
      <c r="Y12" s="34"/>
      <c r="Z12" s="1"/>
      <c r="AA12" s="279"/>
    </row>
    <row r="13" spans="1:32" ht="13.5" customHeight="1">
      <c r="A13" s="314"/>
      <c r="B13" s="16"/>
      <c r="C13" s="26"/>
      <c r="D13" s="181"/>
      <c r="E13" s="34"/>
      <c r="F13" s="16"/>
      <c r="G13" s="26"/>
      <c r="H13" s="49"/>
      <c r="I13" s="34"/>
      <c r="J13" s="16"/>
      <c r="K13" s="26"/>
      <c r="L13" s="49"/>
      <c r="M13" s="34"/>
      <c r="N13" s="18"/>
      <c r="O13" s="26"/>
      <c r="P13" s="49"/>
      <c r="Q13" s="34"/>
      <c r="R13" s="18"/>
      <c r="S13" s="26"/>
      <c r="T13" s="49"/>
      <c r="U13" s="34"/>
      <c r="V13" s="18"/>
      <c r="W13" s="26"/>
      <c r="X13" s="49"/>
      <c r="Y13" s="34"/>
      <c r="Z13" s="1"/>
    </row>
    <row r="14" spans="1:32" ht="13.5" customHeight="1" thickBot="1">
      <c r="A14" s="42">
        <f>SUM(C14,G14,K14,O14,S14,W14)</f>
        <v>2250</v>
      </c>
      <c r="B14" s="120" t="s">
        <v>16</v>
      </c>
      <c r="C14" s="121">
        <f>SUM(C9:C13)</f>
        <v>2220</v>
      </c>
      <c r="D14" s="210">
        <f>SUM(D9:D13)</f>
        <v>0</v>
      </c>
      <c r="E14" s="122"/>
      <c r="F14" s="120"/>
      <c r="G14" s="121"/>
      <c r="H14" s="210"/>
      <c r="I14" s="122"/>
      <c r="J14" s="120"/>
      <c r="K14" s="121">
        <f>SUM(K9:K13)</f>
        <v>30</v>
      </c>
      <c r="L14" s="210">
        <f>SUM(L9:L13)</f>
        <v>0</v>
      </c>
      <c r="M14" s="122"/>
      <c r="N14" s="120"/>
      <c r="O14" s="121"/>
      <c r="P14" s="210"/>
      <c r="Q14" s="122"/>
      <c r="R14" s="120"/>
      <c r="S14" s="121"/>
      <c r="T14" s="210"/>
      <c r="U14" s="122"/>
      <c r="V14" s="120"/>
      <c r="W14" s="121"/>
      <c r="X14" s="210"/>
      <c r="Y14" s="122"/>
      <c r="Z14" s="1"/>
    </row>
    <row r="15" spans="1:32" ht="13.5" customHeight="1">
      <c r="A15" s="46"/>
      <c r="B15" s="24"/>
      <c r="C15" s="38"/>
      <c r="D15" s="211"/>
      <c r="E15" s="212"/>
      <c r="F15" s="24"/>
      <c r="G15" s="38"/>
      <c r="H15" s="211"/>
      <c r="I15" s="212"/>
      <c r="J15" s="24"/>
      <c r="K15" s="38"/>
      <c r="L15" s="211"/>
      <c r="M15" s="212"/>
      <c r="N15" s="24"/>
      <c r="O15" s="38"/>
      <c r="P15" s="231"/>
      <c r="Q15" s="212"/>
      <c r="R15" s="24"/>
      <c r="S15" s="38"/>
      <c r="T15" s="211"/>
      <c r="U15" s="212"/>
      <c r="V15" s="40"/>
      <c r="W15" s="38"/>
      <c r="X15" s="211"/>
      <c r="Y15" s="212"/>
      <c r="Z15" s="1"/>
      <c r="AD15" s="14"/>
      <c r="AE15" s="14"/>
      <c r="AF15" s="14"/>
    </row>
    <row r="16" spans="1:32" ht="13.5" customHeight="1">
      <c r="A16" s="313" t="s">
        <v>105</v>
      </c>
      <c r="B16" s="16" t="s">
        <v>182</v>
      </c>
      <c r="C16" s="108">
        <v>1800</v>
      </c>
      <c r="D16" s="217"/>
      <c r="E16" s="34"/>
      <c r="F16" s="16" t="s">
        <v>238</v>
      </c>
      <c r="G16" s="108">
        <v>700</v>
      </c>
      <c r="H16" s="217"/>
      <c r="I16" s="34"/>
      <c r="J16" s="16" t="s">
        <v>238</v>
      </c>
      <c r="K16" s="108">
        <v>1000</v>
      </c>
      <c r="L16" s="217"/>
      <c r="M16" s="34"/>
      <c r="N16" s="16" t="s">
        <v>238</v>
      </c>
      <c r="O16" s="108">
        <v>130</v>
      </c>
      <c r="P16" s="186"/>
      <c r="Q16" s="34"/>
      <c r="R16" s="110" t="s">
        <v>238</v>
      </c>
      <c r="S16" s="107">
        <v>60</v>
      </c>
      <c r="T16" s="217"/>
      <c r="U16" s="109"/>
      <c r="V16" s="110" t="s">
        <v>238</v>
      </c>
      <c r="W16" s="107">
        <v>160</v>
      </c>
      <c r="X16" s="217"/>
      <c r="Y16" s="109"/>
      <c r="Z16" s="1"/>
      <c r="AD16" s="14"/>
      <c r="AE16" s="14"/>
      <c r="AF16" s="14"/>
    </row>
    <row r="17" spans="1:32" ht="13.5" customHeight="1">
      <c r="A17" s="312"/>
      <c r="B17" s="16" t="s">
        <v>183</v>
      </c>
      <c r="C17" s="108">
        <v>1380</v>
      </c>
      <c r="D17" s="217"/>
      <c r="E17" s="34"/>
      <c r="F17" s="16"/>
      <c r="G17" s="26"/>
      <c r="H17" s="49"/>
      <c r="I17" s="34"/>
      <c r="J17" s="16"/>
      <c r="K17" s="26"/>
      <c r="L17" s="49"/>
      <c r="M17" s="34"/>
      <c r="N17" s="18"/>
      <c r="O17" s="26"/>
      <c r="P17" s="49"/>
      <c r="Q17" s="34"/>
      <c r="R17" s="18"/>
      <c r="S17" s="26"/>
      <c r="T17" s="49"/>
      <c r="U17" s="34"/>
      <c r="V17" s="18"/>
      <c r="W17" s="26"/>
      <c r="X17" s="49"/>
      <c r="Y17" s="34"/>
      <c r="Z17" s="1"/>
      <c r="AD17" s="14"/>
      <c r="AE17" s="14"/>
      <c r="AF17" s="14"/>
    </row>
    <row r="18" spans="1:32" ht="13.5" customHeight="1">
      <c r="A18" s="312"/>
      <c r="B18" s="16" t="s">
        <v>184</v>
      </c>
      <c r="C18" s="108">
        <v>1380</v>
      </c>
      <c r="D18" s="217"/>
      <c r="E18" s="34"/>
      <c r="F18" s="16"/>
      <c r="G18" s="26"/>
      <c r="H18" s="49"/>
      <c r="I18" s="34"/>
      <c r="J18" s="16"/>
      <c r="K18" s="26"/>
      <c r="L18" s="49"/>
      <c r="M18" s="34"/>
      <c r="N18" s="18"/>
      <c r="O18" s="26"/>
      <c r="P18" s="49"/>
      <c r="Q18" s="34"/>
      <c r="R18" s="18"/>
      <c r="S18" s="26"/>
      <c r="T18" s="49"/>
      <c r="U18" s="34"/>
      <c r="V18" s="18"/>
      <c r="W18" s="26"/>
      <c r="X18" s="49"/>
      <c r="Y18" s="34"/>
      <c r="Z18" s="1"/>
      <c r="AD18" s="14"/>
      <c r="AE18" s="14"/>
      <c r="AF18" s="14"/>
    </row>
    <row r="19" spans="1:32" ht="13.5" customHeight="1">
      <c r="A19" s="312"/>
      <c r="B19" s="98" t="s">
        <v>185</v>
      </c>
      <c r="C19" s="108">
        <v>780</v>
      </c>
      <c r="D19" s="217"/>
      <c r="E19" s="34"/>
      <c r="F19" s="16"/>
      <c r="G19" s="26"/>
      <c r="H19" s="49"/>
      <c r="I19" s="34"/>
      <c r="J19" s="16"/>
      <c r="K19" s="26"/>
      <c r="L19" s="49"/>
      <c r="M19" s="34"/>
      <c r="N19" s="18"/>
      <c r="O19" s="26"/>
      <c r="P19" s="49"/>
      <c r="Q19" s="34"/>
      <c r="R19" s="18"/>
      <c r="S19" s="26"/>
      <c r="T19" s="49"/>
      <c r="U19" s="34"/>
      <c r="V19" s="18"/>
      <c r="W19" s="26"/>
      <c r="X19" s="49"/>
      <c r="Y19" s="34"/>
      <c r="Z19" s="1"/>
    </row>
    <row r="20" spans="1:32" ht="13.5" customHeight="1">
      <c r="A20" s="312"/>
      <c r="B20" s="16" t="s">
        <v>186</v>
      </c>
      <c r="C20" s="108">
        <v>590</v>
      </c>
      <c r="D20" s="217"/>
      <c r="E20" s="34"/>
      <c r="F20" s="16"/>
      <c r="G20" s="26"/>
      <c r="H20" s="49"/>
      <c r="I20" s="34"/>
      <c r="J20" s="16"/>
      <c r="K20" s="26"/>
      <c r="L20" s="49"/>
      <c r="M20" s="34"/>
      <c r="N20" s="18"/>
      <c r="O20" s="26"/>
      <c r="P20" s="49"/>
      <c r="Q20" s="34"/>
      <c r="R20" s="18"/>
      <c r="S20" s="26"/>
      <c r="T20" s="49"/>
      <c r="U20" s="34"/>
      <c r="V20" s="18"/>
      <c r="W20" s="26"/>
      <c r="X20" s="49"/>
      <c r="Y20" s="34"/>
      <c r="Z20" s="1"/>
    </row>
    <row r="21" spans="1:32" ht="13.5" customHeight="1">
      <c r="A21" s="312"/>
      <c r="B21" s="16" t="s">
        <v>187</v>
      </c>
      <c r="C21" s="108">
        <v>560</v>
      </c>
      <c r="D21" s="217"/>
      <c r="E21" s="34"/>
      <c r="F21" s="16"/>
      <c r="G21" s="26"/>
      <c r="H21" s="49"/>
      <c r="I21" s="34"/>
      <c r="J21" s="16"/>
      <c r="K21" s="26"/>
      <c r="L21" s="49"/>
      <c r="M21" s="34"/>
      <c r="N21" s="18"/>
      <c r="O21" s="26"/>
      <c r="P21" s="49"/>
      <c r="Q21" s="34"/>
      <c r="R21" s="18"/>
      <c r="S21" s="26"/>
      <c r="T21" s="49"/>
      <c r="U21" s="34"/>
      <c r="V21" s="18"/>
      <c r="W21" s="26"/>
      <c r="X21" s="49"/>
      <c r="Y21" s="34"/>
      <c r="Z21" s="1"/>
    </row>
    <row r="22" spans="1:32" ht="13.5" customHeight="1">
      <c r="A22" s="314"/>
      <c r="B22" s="16"/>
      <c r="C22" s="26"/>
      <c r="D22" s="181"/>
      <c r="E22" s="34"/>
      <c r="F22" s="16"/>
      <c r="G22" s="26"/>
      <c r="H22" s="49"/>
      <c r="I22" s="34"/>
      <c r="J22" s="16"/>
      <c r="K22" s="26"/>
      <c r="L22" s="49"/>
      <c r="M22" s="34"/>
      <c r="N22" s="18"/>
      <c r="O22" s="26"/>
      <c r="P22" s="49"/>
      <c r="Q22" s="34"/>
      <c r="R22" s="18"/>
      <c r="S22" s="26"/>
      <c r="T22" s="49"/>
      <c r="U22" s="34"/>
      <c r="V22" s="18"/>
      <c r="W22" s="26"/>
      <c r="X22" s="49"/>
      <c r="Y22" s="34"/>
      <c r="Z22" s="1"/>
    </row>
    <row r="23" spans="1:32" ht="13.5" customHeight="1" thickBot="1">
      <c r="A23" s="116">
        <f>SUM(C23,G23,K23,O23,S23,W23)</f>
        <v>8540</v>
      </c>
      <c r="B23" s="120" t="s">
        <v>16</v>
      </c>
      <c r="C23" s="121">
        <f>SUM(C16:C22)</f>
        <v>6490</v>
      </c>
      <c r="D23" s="210">
        <f>SUM(D16:D22)</f>
        <v>0</v>
      </c>
      <c r="E23" s="122"/>
      <c r="F23" s="120" t="s">
        <v>16</v>
      </c>
      <c r="G23" s="121">
        <f>SUM(G16:G22)</f>
        <v>700</v>
      </c>
      <c r="H23" s="210">
        <f>SUM(H16:H22)</f>
        <v>0</v>
      </c>
      <c r="I23" s="122"/>
      <c r="J23" s="120" t="s">
        <v>16</v>
      </c>
      <c r="K23" s="121">
        <f>SUM(K16:K22)</f>
        <v>1000</v>
      </c>
      <c r="L23" s="210">
        <f>SUM(L16:L22)</f>
        <v>0</v>
      </c>
      <c r="M23" s="122"/>
      <c r="N23" s="120" t="s">
        <v>16</v>
      </c>
      <c r="O23" s="121">
        <f>SUM(O16:O22)</f>
        <v>130</v>
      </c>
      <c r="P23" s="210">
        <f>SUM(P16:P22)</f>
        <v>0</v>
      </c>
      <c r="Q23" s="122"/>
      <c r="R23" s="120" t="s">
        <v>16</v>
      </c>
      <c r="S23" s="121">
        <f>SUM(S16:S22)</f>
        <v>60</v>
      </c>
      <c r="T23" s="210">
        <f>SUM(T16:T22)</f>
        <v>0</v>
      </c>
      <c r="U23" s="122"/>
      <c r="V23" s="120" t="s">
        <v>16</v>
      </c>
      <c r="W23" s="121">
        <f>SUM(W16:W22)</f>
        <v>160</v>
      </c>
      <c r="X23" s="210">
        <f>SUM(X16:X22)</f>
        <v>0</v>
      </c>
      <c r="Y23" s="122">
        <f>SUM(Y16:Y22)</f>
        <v>0</v>
      </c>
      <c r="Z23" s="1"/>
    </row>
    <row r="24" spans="1:32" ht="13.5" customHeight="1">
      <c r="A24" s="46"/>
      <c r="B24" s="24"/>
      <c r="C24" s="38"/>
      <c r="D24" s="211"/>
      <c r="E24" s="212"/>
      <c r="F24" s="24"/>
      <c r="G24" s="38"/>
      <c r="H24" s="211"/>
      <c r="I24" s="212"/>
      <c r="J24" s="24"/>
      <c r="K24" s="38"/>
      <c r="L24" s="211"/>
      <c r="M24" s="212"/>
      <c r="N24" s="24"/>
      <c r="O24" s="38"/>
      <c r="P24" s="211"/>
      <c r="Q24" s="212"/>
      <c r="R24" s="24"/>
      <c r="S24" s="38"/>
      <c r="T24" s="211"/>
      <c r="U24" s="212"/>
      <c r="V24" s="40"/>
      <c r="W24" s="38"/>
      <c r="X24" s="211"/>
      <c r="Y24" s="212"/>
      <c r="Z24" s="1"/>
      <c r="AD24" s="14"/>
      <c r="AE24" s="14"/>
      <c r="AF24" s="14"/>
    </row>
    <row r="25" spans="1:32" ht="13.5" customHeight="1">
      <c r="A25" s="313" t="s">
        <v>106</v>
      </c>
      <c r="B25" s="16" t="s">
        <v>188</v>
      </c>
      <c r="C25" s="108">
        <v>1760</v>
      </c>
      <c r="D25" s="217"/>
      <c r="E25" s="34"/>
      <c r="F25" s="16" t="s">
        <v>188</v>
      </c>
      <c r="G25" s="152" t="s">
        <v>88</v>
      </c>
      <c r="H25" s="181"/>
      <c r="I25" s="34"/>
      <c r="J25" s="16" t="s">
        <v>250</v>
      </c>
      <c r="K25" s="108">
        <v>400</v>
      </c>
      <c r="L25" s="217"/>
      <c r="M25" s="34"/>
      <c r="N25" s="16" t="s">
        <v>250</v>
      </c>
      <c r="O25" s="108">
        <v>80</v>
      </c>
      <c r="P25" s="217"/>
      <c r="Q25" s="34"/>
      <c r="R25" s="16" t="s">
        <v>188</v>
      </c>
      <c r="S25" s="152" t="s">
        <v>88</v>
      </c>
      <c r="T25" s="181"/>
      <c r="U25" s="34"/>
      <c r="V25" s="110" t="s">
        <v>250</v>
      </c>
      <c r="W25" s="107">
        <v>30</v>
      </c>
      <c r="X25" s="217"/>
      <c r="Y25" s="109"/>
      <c r="Z25" s="1"/>
    </row>
    <row r="26" spans="1:32" ht="13.5" customHeight="1">
      <c r="A26" s="312"/>
      <c r="B26" s="16" t="s">
        <v>189</v>
      </c>
      <c r="C26" s="108">
        <v>590</v>
      </c>
      <c r="D26" s="217"/>
      <c r="E26" s="34"/>
      <c r="F26" s="16" t="s">
        <v>218</v>
      </c>
      <c r="G26" s="152" t="s">
        <v>88</v>
      </c>
      <c r="H26" s="49"/>
      <c r="I26" s="34"/>
      <c r="J26" s="16"/>
      <c r="K26" s="26"/>
      <c r="L26" s="49"/>
      <c r="M26" s="34"/>
      <c r="N26" s="18"/>
      <c r="O26" s="26"/>
      <c r="P26" s="49"/>
      <c r="Q26" s="34"/>
      <c r="R26" s="16" t="s">
        <v>218</v>
      </c>
      <c r="S26" s="152" t="s">
        <v>88</v>
      </c>
      <c r="T26" s="49"/>
      <c r="U26" s="34"/>
      <c r="V26" s="18"/>
      <c r="W26" s="26"/>
      <c r="X26" s="49"/>
      <c r="Y26" s="34"/>
      <c r="Z26" s="1"/>
    </row>
    <row r="27" spans="1:32" ht="13.5" customHeight="1">
      <c r="A27" s="312"/>
      <c r="B27" s="16" t="s">
        <v>190</v>
      </c>
      <c r="C27" s="108">
        <v>540</v>
      </c>
      <c r="D27" s="217"/>
      <c r="E27" s="34"/>
      <c r="F27" s="16"/>
      <c r="G27" s="26"/>
      <c r="H27" s="49"/>
      <c r="I27" s="34"/>
      <c r="J27" s="16"/>
      <c r="K27" s="26"/>
      <c r="L27" s="49"/>
      <c r="M27" s="34"/>
      <c r="N27" s="18"/>
      <c r="O27" s="26"/>
      <c r="P27" s="49"/>
      <c r="Q27" s="34"/>
      <c r="R27" s="18"/>
      <c r="S27" s="26"/>
      <c r="T27" s="49"/>
      <c r="U27" s="34"/>
      <c r="V27" s="18"/>
      <c r="W27" s="26"/>
      <c r="X27" s="49"/>
      <c r="Y27" s="34"/>
      <c r="Z27" s="1"/>
    </row>
    <row r="28" spans="1:32" ht="13.5" customHeight="1">
      <c r="A28" s="312"/>
      <c r="B28" s="16"/>
      <c r="C28" s="108"/>
      <c r="D28" s="217"/>
      <c r="E28" s="34"/>
      <c r="F28" s="16"/>
      <c r="G28" s="26"/>
      <c r="H28" s="49"/>
      <c r="I28" s="34"/>
      <c r="J28" s="16"/>
      <c r="K28" s="26"/>
      <c r="L28" s="49"/>
      <c r="M28" s="34"/>
      <c r="N28" s="18"/>
      <c r="O28" s="26"/>
      <c r="P28" s="49"/>
      <c r="Q28" s="34"/>
      <c r="R28" s="18"/>
      <c r="S28" s="26"/>
      <c r="T28" s="49"/>
      <c r="U28" s="34"/>
      <c r="V28" s="18"/>
      <c r="W28" s="26"/>
      <c r="X28" s="49"/>
      <c r="Y28" s="34"/>
      <c r="Z28" s="1"/>
      <c r="AD28" s="15"/>
      <c r="AE28" s="1"/>
      <c r="AF28" s="1"/>
    </row>
    <row r="29" spans="1:32" ht="13.5" customHeight="1">
      <c r="A29" s="312"/>
      <c r="B29" s="16"/>
      <c r="C29" s="26"/>
      <c r="D29" s="181"/>
      <c r="E29" s="34"/>
      <c r="F29" s="16"/>
      <c r="G29" s="26"/>
      <c r="H29" s="49"/>
      <c r="I29" s="34"/>
      <c r="J29" s="16"/>
      <c r="K29" s="26"/>
      <c r="L29" s="49"/>
      <c r="M29" s="34"/>
      <c r="N29" s="18"/>
      <c r="O29" s="26"/>
      <c r="P29" s="49"/>
      <c r="Q29" s="34"/>
      <c r="R29" s="18"/>
      <c r="S29" s="26"/>
      <c r="T29" s="49"/>
      <c r="U29" s="34"/>
      <c r="V29" s="18"/>
      <c r="W29" s="26"/>
      <c r="X29" s="49"/>
      <c r="Y29" s="34"/>
      <c r="Z29" s="1"/>
      <c r="AD29" s="15"/>
      <c r="AE29" s="1"/>
      <c r="AF29" s="1"/>
    </row>
    <row r="30" spans="1:32" ht="13.5" customHeight="1">
      <c r="A30" s="314"/>
      <c r="B30" s="16"/>
      <c r="C30" s="26"/>
      <c r="D30" s="181"/>
      <c r="E30" s="34"/>
      <c r="F30" s="16"/>
      <c r="G30" s="26"/>
      <c r="H30" s="49"/>
      <c r="I30" s="34"/>
      <c r="J30" s="16"/>
      <c r="K30" s="26"/>
      <c r="L30" s="49"/>
      <c r="M30" s="34"/>
      <c r="N30" s="18"/>
      <c r="O30" s="26"/>
      <c r="P30" s="49"/>
      <c r="Q30" s="34"/>
      <c r="R30" s="18"/>
      <c r="S30" s="26"/>
      <c r="T30" s="49"/>
      <c r="U30" s="34"/>
      <c r="V30" s="18"/>
      <c r="W30" s="26"/>
      <c r="X30" s="49"/>
      <c r="Y30" s="34"/>
      <c r="Z30" s="1"/>
      <c r="AD30" s="14"/>
      <c r="AE30" s="14"/>
      <c r="AF30" s="14"/>
    </row>
    <row r="31" spans="1:32" ht="13.5" customHeight="1" thickBot="1">
      <c r="A31" s="116">
        <f>SUM(C31,G31,K31,O31,S31,W31)</f>
        <v>3400</v>
      </c>
      <c r="B31" s="120" t="s">
        <v>16</v>
      </c>
      <c r="C31" s="121">
        <f>SUM(C25:C30)</f>
        <v>2890</v>
      </c>
      <c r="D31" s="210">
        <f>SUM(D25:D30)</f>
        <v>0</v>
      </c>
      <c r="E31" s="122"/>
      <c r="F31" s="120" t="s">
        <v>16</v>
      </c>
      <c r="G31" s="121">
        <f>SUM(G25:G30)</f>
        <v>0</v>
      </c>
      <c r="H31" s="210">
        <f>SUM(H25:H30)</f>
        <v>0</v>
      </c>
      <c r="I31" s="122"/>
      <c r="J31" s="120" t="s">
        <v>16</v>
      </c>
      <c r="K31" s="121">
        <f>SUM(K25:K30)</f>
        <v>400</v>
      </c>
      <c r="L31" s="210">
        <f>SUM(L25:L30)</f>
        <v>0</v>
      </c>
      <c r="M31" s="122"/>
      <c r="N31" s="120" t="s">
        <v>16</v>
      </c>
      <c r="O31" s="121">
        <f>SUM(O25:O30)</f>
        <v>80</v>
      </c>
      <c r="P31" s="210">
        <f>SUM(P25:P30)</f>
        <v>0</v>
      </c>
      <c r="Q31" s="122"/>
      <c r="R31" s="120" t="s">
        <v>16</v>
      </c>
      <c r="S31" s="121">
        <f>SUM(S25:S30)</f>
        <v>0</v>
      </c>
      <c r="T31" s="210">
        <f>SUM(T25:T30)</f>
        <v>0</v>
      </c>
      <c r="U31" s="122"/>
      <c r="V31" s="120" t="s">
        <v>16</v>
      </c>
      <c r="W31" s="121">
        <f>SUM(W25:W30)</f>
        <v>30</v>
      </c>
      <c r="X31" s="210">
        <f>SUM(X25:X30)</f>
        <v>0</v>
      </c>
      <c r="Y31" s="122">
        <f>SUM(Y25:Y30)</f>
        <v>0</v>
      </c>
      <c r="Z31" s="1"/>
      <c r="AD31" s="14"/>
      <c r="AE31" s="14"/>
      <c r="AF31" s="14"/>
    </row>
    <row r="32" spans="1:32" ht="13.5" customHeight="1">
      <c r="A32" s="46"/>
      <c r="B32" s="24"/>
      <c r="C32" s="38"/>
      <c r="D32" s="211"/>
      <c r="E32" s="212"/>
      <c r="F32" s="24"/>
      <c r="G32" s="38"/>
      <c r="H32" s="211"/>
      <c r="I32" s="212"/>
      <c r="J32" s="24"/>
      <c r="K32" s="38"/>
      <c r="L32" s="211"/>
      <c r="M32" s="212"/>
      <c r="N32" s="24"/>
      <c r="O32" s="38"/>
      <c r="P32" s="211"/>
      <c r="Q32" s="212"/>
      <c r="R32" s="24"/>
      <c r="S32" s="38"/>
      <c r="T32" s="211"/>
      <c r="U32" s="212"/>
      <c r="V32" s="40"/>
      <c r="W32" s="38"/>
      <c r="X32" s="211"/>
      <c r="Y32" s="212"/>
      <c r="Z32" s="1"/>
      <c r="AD32" s="14"/>
      <c r="AE32" s="14"/>
      <c r="AF32" s="14"/>
    </row>
    <row r="33" spans="1:32" ht="13.5" customHeight="1">
      <c r="A33" s="313" t="s">
        <v>107</v>
      </c>
      <c r="B33" s="110" t="s">
        <v>191</v>
      </c>
      <c r="C33" s="107">
        <v>2340</v>
      </c>
      <c r="D33" s="233"/>
      <c r="E33" s="109"/>
      <c r="F33" s="237" t="s">
        <v>191</v>
      </c>
      <c r="G33" s="238" t="s">
        <v>88</v>
      </c>
      <c r="H33" s="236"/>
      <c r="I33" s="240"/>
      <c r="J33" s="16" t="s">
        <v>191</v>
      </c>
      <c r="K33" s="108">
        <v>1000</v>
      </c>
      <c r="L33" s="217"/>
      <c r="M33" s="34"/>
      <c r="N33" s="237" t="s">
        <v>191</v>
      </c>
      <c r="O33" s="238" t="s">
        <v>88</v>
      </c>
      <c r="P33" s="236"/>
      <c r="Q33" s="240"/>
      <c r="R33" s="237" t="s">
        <v>191</v>
      </c>
      <c r="S33" s="238" t="s">
        <v>88</v>
      </c>
      <c r="T33" s="236"/>
      <c r="U33" s="240"/>
      <c r="V33" s="237" t="s">
        <v>191</v>
      </c>
      <c r="W33" s="238" t="s">
        <v>88</v>
      </c>
      <c r="X33" s="236"/>
      <c r="Y33" s="240"/>
      <c r="Z33" s="1"/>
      <c r="AD33" s="14"/>
      <c r="AE33" s="14"/>
      <c r="AF33" s="14"/>
    </row>
    <row r="34" spans="1:32" ht="13.5" customHeight="1">
      <c r="A34" s="312"/>
      <c r="B34" s="110" t="s">
        <v>192</v>
      </c>
      <c r="C34" s="107">
        <v>390</v>
      </c>
      <c r="D34" s="217"/>
      <c r="E34" s="109"/>
      <c r="F34" s="16"/>
      <c r="G34" s="26"/>
      <c r="H34" s="49"/>
      <c r="I34" s="34"/>
      <c r="J34" s="16"/>
      <c r="K34" s="26"/>
      <c r="L34" s="49"/>
      <c r="M34" s="34"/>
      <c r="N34" s="18"/>
      <c r="O34" s="26"/>
      <c r="P34" s="49"/>
      <c r="Q34" s="34"/>
      <c r="R34" s="18"/>
      <c r="S34" s="26"/>
      <c r="T34" s="49"/>
      <c r="U34" s="34"/>
      <c r="V34" s="113"/>
      <c r="W34" s="107"/>
      <c r="X34" s="196"/>
      <c r="Y34" s="109"/>
      <c r="Z34" s="1"/>
      <c r="AD34" s="14"/>
      <c r="AE34" s="14"/>
      <c r="AF34" s="14"/>
    </row>
    <row r="35" spans="1:32" ht="13.5" customHeight="1">
      <c r="A35" s="312"/>
      <c r="B35" s="16" t="s">
        <v>193</v>
      </c>
      <c r="C35" s="108">
        <v>420</v>
      </c>
      <c r="D35" s="217"/>
      <c r="E35" s="34"/>
      <c r="F35" s="16"/>
      <c r="G35" s="26"/>
      <c r="H35" s="49"/>
      <c r="I35" s="34"/>
      <c r="J35" s="16"/>
      <c r="K35" s="26"/>
      <c r="L35" s="49"/>
      <c r="M35" s="34"/>
      <c r="N35" s="18"/>
      <c r="O35" s="26"/>
      <c r="P35" s="49"/>
      <c r="Q35" s="34"/>
      <c r="R35" s="18"/>
      <c r="S35" s="26"/>
      <c r="T35" s="49"/>
      <c r="U35" s="34"/>
      <c r="V35" s="113"/>
      <c r="W35" s="107"/>
      <c r="X35" s="196"/>
      <c r="Y35" s="109"/>
      <c r="Z35" s="1"/>
      <c r="AD35" s="14"/>
      <c r="AE35" s="14"/>
      <c r="AF35" s="14"/>
    </row>
    <row r="36" spans="1:32" ht="13.5" customHeight="1">
      <c r="A36" s="312"/>
      <c r="B36" s="16" t="s">
        <v>194</v>
      </c>
      <c r="C36" s="108">
        <v>420</v>
      </c>
      <c r="D36" s="217"/>
      <c r="E36" s="34"/>
      <c r="F36" s="110" t="s">
        <v>194</v>
      </c>
      <c r="G36" s="173" t="s">
        <v>88</v>
      </c>
      <c r="H36" s="187"/>
      <c r="I36" s="109"/>
      <c r="J36" s="110"/>
      <c r="K36" s="107"/>
      <c r="L36" s="196"/>
      <c r="M36" s="109"/>
      <c r="N36" s="110" t="s">
        <v>194</v>
      </c>
      <c r="O36" s="173" t="s">
        <v>88</v>
      </c>
      <c r="P36" s="187"/>
      <c r="Q36" s="109"/>
      <c r="R36" s="113"/>
      <c r="S36" s="107"/>
      <c r="T36" s="196"/>
      <c r="U36" s="109"/>
      <c r="V36" s="110" t="s">
        <v>194</v>
      </c>
      <c r="W36" s="173" t="s">
        <v>88</v>
      </c>
      <c r="X36" s="187"/>
      <c r="Y36" s="109"/>
      <c r="Z36" s="1"/>
      <c r="AD36" s="14"/>
      <c r="AE36" s="14"/>
      <c r="AF36" s="14"/>
    </row>
    <row r="37" spans="1:32" ht="13.5" customHeight="1">
      <c r="A37" s="314"/>
      <c r="B37" s="16"/>
      <c r="C37" s="26"/>
      <c r="D37" s="217"/>
      <c r="E37" s="34"/>
      <c r="F37" s="16"/>
      <c r="G37" s="26"/>
      <c r="H37" s="181">
        <v>0</v>
      </c>
      <c r="I37" s="34"/>
      <c r="J37" s="16"/>
      <c r="K37" s="26"/>
      <c r="L37" s="49"/>
      <c r="M37" s="34"/>
      <c r="N37" s="18"/>
      <c r="O37" s="26"/>
      <c r="P37" s="49"/>
      <c r="Q37" s="34"/>
      <c r="R37" s="18"/>
      <c r="S37" s="26"/>
      <c r="T37" s="49"/>
      <c r="U37" s="34"/>
      <c r="V37" s="18"/>
      <c r="W37" s="26"/>
      <c r="X37" s="49"/>
      <c r="Y37" s="34"/>
      <c r="Z37" s="1"/>
      <c r="AD37" s="14"/>
      <c r="AE37" s="14"/>
      <c r="AF37" s="14"/>
    </row>
    <row r="38" spans="1:32" ht="13.5" customHeight="1" thickBot="1">
      <c r="A38" s="116">
        <f>SUM(C38,G38,K38,O38,S38,W38)</f>
        <v>4570</v>
      </c>
      <c r="B38" s="120" t="s">
        <v>16</v>
      </c>
      <c r="C38" s="121">
        <f>SUM(C33:C37)</f>
        <v>3570</v>
      </c>
      <c r="D38" s="210">
        <f>SUM(D33:D37)</f>
        <v>0</v>
      </c>
      <c r="E38" s="122"/>
      <c r="F38" s="120" t="s">
        <v>16</v>
      </c>
      <c r="G38" s="121">
        <f>SUM(G33:G37)</f>
        <v>0</v>
      </c>
      <c r="H38" s="210">
        <f>SUM(H33:H37)</f>
        <v>0</v>
      </c>
      <c r="I38" s="122"/>
      <c r="J38" s="120" t="s">
        <v>16</v>
      </c>
      <c r="K38" s="121">
        <f>SUM(K33:K37)</f>
        <v>1000</v>
      </c>
      <c r="L38" s="210">
        <f>SUM(L33:L37)</f>
        <v>0</v>
      </c>
      <c r="M38" s="122"/>
      <c r="N38" s="120" t="s">
        <v>16</v>
      </c>
      <c r="O38" s="121">
        <f>SUM(O33:O37)</f>
        <v>0</v>
      </c>
      <c r="P38" s="210">
        <f>SUM(P33:P37)</f>
        <v>0</v>
      </c>
      <c r="Q38" s="122"/>
      <c r="R38" s="120" t="s">
        <v>16</v>
      </c>
      <c r="S38" s="121">
        <f>SUM(S33:S37)</f>
        <v>0</v>
      </c>
      <c r="T38" s="210">
        <f>SUM(T33:T37)</f>
        <v>0</v>
      </c>
      <c r="U38" s="122"/>
      <c r="V38" s="120" t="s">
        <v>16</v>
      </c>
      <c r="W38" s="121">
        <f>SUM(W33:W37)</f>
        <v>0</v>
      </c>
      <c r="X38" s="210">
        <f>SUM(X33:X37)</f>
        <v>0</v>
      </c>
      <c r="Y38" s="122">
        <f>SUM(Y33:Y37)</f>
        <v>0</v>
      </c>
      <c r="Z38" s="1"/>
      <c r="AD38" s="14"/>
      <c r="AE38" s="14"/>
      <c r="AF38" s="14"/>
    </row>
    <row r="39" spans="1:32" ht="13.5" customHeight="1">
      <c r="A39" s="46"/>
      <c r="B39" s="24"/>
      <c r="C39" s="38"/>
      <c r="D39" s="211"/>
      <c r="E39" s="212"/>
      <c r="F39" s="24"/>
      <c r="G39" s="38"/>
      <c r="H39" s="211"/>
      <c r="I39" s="212"/>
      <c r="J39" s="24"/>
      <c r="K39" s="38"/>
      <c r="L39" s="211"/>
      <c r="M39" s="212"/>
      <c r="N39" s="24"/>
      <c r="O39" s="38"/>
      <c r="P39" s="211"/>
      <c r="Q39" s="212"/>
      <c r="R39" s="24"/>
      <c r="S39" s="38"/>
      <c r="T39" s="211"/>
      <c r="U39" s="212"/>
      <c r="V39" s="40"/>
      <c r="W39" s="38"/>
      <c r="X39" s="211"/>
      <c r="Y39" s="212"/>
      <c r="Z39" s="1"/>
      <c r="AD39" s="14"/>
      <c r="AE39" s="14"/>
      <c r="AF39" s="14"/>
    </row>
    <row r="40" spans="1:32" ht="13.5" customHeight="1">
      <c r="A40" s="315" t="s">
        <v>108</v>
      </c>
      <c r="B40" s="16" t="s">
        <v>195</v>
      </c>
      <c r="C40" s="108">
        <v>1050</v>
      </c>
      <c r="D40" s="217"/>
      <c r="E40" s="34"/>
      <c r="F40" s="16"/>
      <c r="G40" s="26"/>
      <c r="H40" s="49"/>
      <c r="I40" s="34"/>
      <c r="J40" s="16"/>
      <c r="K40" s="26"/>
      <c r="L40" s="49"/>
      <c r="M40" s="34"/>
      <c r="N40" s="18"/>
      <c r="O40" s="26"/>
      <c r="P40" s="49"/>
      <c r="Q40" s="34"/>
      <c r="R40" s="18"/>
      <c r="S40" s="26"/>
      <c r="T40" s="49"/>
      <c r="U40" s="34"/>
      <c r="V40" s="18"/>
      <c r="W40" s="26"/>
      <c r="X40" s="49"/>
      <c r="Y40" s="34"/>
      <c r="Z40" s="1"/>
      <c r="AD40" s="14"/>
      <c r="AE40" s="14"/>
      <c r="AF40" s="14"/>
    </row>
    <row r="41" spans="1:32" ht="13.5" customHeight="1">
      <c r="A41" s="316"/>
      <c r="B41" s="16" t="s">
        <v>196</v>
      </c>
      <c r="C41" s="108">
        <v>370</v>
      </c>
      <c r="D41" s="217"/>
      <c r="E41" s="34"/>
      <c r="F41" s="16"/>
      <c r="G41" s="26"/>
      <c r="H41" s="49"/>
      <c r="I41" s="34"/>
      <c r="J41" s="16"/>
      <c r="K41" s="26"/>
      <c r="L41" s="49"/>
      <c r="M41" s="34"/>
      <c r="N41" s="18"/>
      <c r="O41" s="26"/>
      <c r="P41" s="49"/>
      <c r="Q41" s="34"/>
      <c r="R41" s="18"/>
      <c r="S41" s="26"/>
      <c r="T41" s="49"/>
      <c r="U41" s="34"/>
      <c r="V41" s="18"/>
      <c r="W41" s="26"/>
      <c r="X41" s="49"/>
      <c r="Y41" s="34"/>
      <c r="Z41" s="1"/>
      <c r="AD41" s="14"/>
      <c r="AE41" s="14"/>
      <c r="AF41" s="14"/>
    </row>
    <row r="42" spans="1:32" ht="13.5" customHeight="1">
      <c r="A42" s="316"/>
      <c r="B42" s="16"/>
      <c r="C42" s="26"/>
      <c r="D42" s="181"/>
      <c r="E42" s="34"/>
      <c r="F42" s="16"/>
      <c r="G42" s="26"/>
      <c r="H42" s="49"/>
      <c r="I42" s="34"/>
      <c r="J42" s="16"/>
      <c r="K42" s="26"/>
      <c r="L42" s="222"/>
      <c r="M42" s="223"/>
      <c r="N42" s="18"/>
      <c r="O42" s="26"/>
      <c r="P42" s="49"/>
      <c r="Q42" s="34"/>
      <c r="R42" s="18"/>
      <c r="S42" s="26"/>
      <c r="T42" s="49"/>
      <c r="U42" s="34"/>
      <c r="V42" s="18"/>
      <c r="W42" s="26"/>
      <c r="X42" s="49"/>
      <c r="Y42" s="34"/>
      <c r="Z42" s="1"/>
      <c r="AD42" s="14"/>
      <c r="AE42" s="14"/>
      <c r="AF42" s="14"/>
    </row>
    <row r="43" spans="1:32" ht="13.5" customHeight="1">
      <c r="A43" s="317"/>
      <c r="B43" s="16"/>
      <c r="C43" s="26"/>
      <c r="D43" s="181"/>
      <c r="E43" s="34"/>
      <c r="F43" s="16"/>
      <c r="G43" s="26"/>
      <c r="H43" s="49"/>
      <c r="I43" s="34"/>
      <c r="J43" s="16"/>
      <c r="K43" s="26"/>
      <c r="L43" s="49"/>
      <c r="M43" s="34"/>
      <c r="N43" s="18"/>
      <c r="O43" s="26"/>
      <c r="P43" s="49"/>
      <c r="Q43" s="34"/>
      <c r="R43" s="18"/>
      <c r="S43" s="26"/>
      <c r="T43" s="49"/>
      <c r="U43" s="34"/>
      <c r="V43" s="18"/>
      <c r="W43" s="26"/>
      <c r="X43" s="49"/>
      <c r="Y43" s="34"/>
      <c r="Z43" s="1"/>
    </row>
    <row r="44" spans="1:32" ht="13.5" customHeight="1" thickBot="1">
      <c r="A44" s="116">
        <f>SUM(C44,G44,K44,O44,S44,W44)</f>
        <v>1420</v>
      </c>
      <c r="B44" s="120" t="s">
        <v>16</v>
      </c>
      <c r="C44" s="121">
        <f>SUM(C40:C43)</f>
        <v>1420</v>
      </c>
      <c r="D44" s="210">
        <f>SUM(D40:D43)</f>
        <v>0</v>
      </c>
      <c r="E44" s="122"/>
      <c r="F44" s="120"/>
      <c r="G44" s="121"/>
      <c r="H44" s="210"/>
      <c r="I44" s="122"/>
      <c r="J44" s="120"/>
      <c r="K44" s="121"/>
      <c r="L44" s="210"/>
      <c r="M44" s="122"/>
      <c r="N44" s="120"/>
      <c r="O44" s="121"/>
      <c r="P44" s="210"/>
      <c r="Q44" s="122"/>
      <c r="R44" s="120"/>
      <c r="S44" s="121"/>
      <c r="T44" s="210"/>
      <c r="U44" s="122"/>
      <c r="V44" s="120"/>
      <c r="W44" s="121"/>
      <c r="X44" s="210"/>
      <c r="Y44" s="122"/>
      <c r="Z44" s="1"/>
    </row>
    <row r="45" spans="1:32" ht="13.5" customHeight="1">
      <c r="A45" s="46"/>
      <c r="B45" s="24"/>
      <c r="C45" s="38"/>
      <c r="D45" s="211"/>
      <c r="E45" s="212"/>
      <c r="F45" s="24"/>
      <c r="G45" s="38"/>
      <c r="H45" s="211"/>
      <c r="I45" s="212"/>
      <c r="J45" s="24"/>
      <c r="K45" s="38"/>
      <c r="L45" s="211"/>
      <c r="M45" s="212"/>
      <c r="N45" s="24"/>
      <c r="O45" s="38"/>
      <c r="P45" s="211"/>
      <c r="Q45" s="212"/>
      <c r="R45" s="24"/>
      <c r="S45" s="38"/>
      <c r="T45" s="211"/>
      <c r="U45" s="212"/>
      <c r="V45" s="40"/>
      <c r="W45" s="38"/>
      <c r="X45" s="211"/>
      <c r="Y45" s="212"/>
      <c r="Z45" s="1"/>
    </row>
    <row r="46" spans="1:32" ht="13.5" customHeight="1">
      <c r="A46" s="100"/>
      <c r="B46" s="103"/>
      <c r="C46" s="104"/>
      <c r="D46" s="186"/>
      <c r="E46" s="105"/>
      <c r="F46" s="133"/>
      <c r="G46" s="104"/>
      <c r="H46" s="186"/>
      <c r="I46" s="105"/>
      <c r="J46" s="133"/>
      <c r="K46" s="104"/>
      <c r="L46" s="186"/>
      <c r="M46" s="105"/>
      <c r="N46" s="133"/>
      <c r="O46" s="104"/>
      <c r="P46" s="186"/>
      <c r="Q46" s="105"/>
      <c r="R46" s="133"/>
      <c r="S46" s="104"/>
      <c r="T46" s="186"/>
      <c r="U46" s="105"/>
      <c r="V46" s="133"/>
      <c r="W46" s="104"/>
      <c r="X46" s="186"/>
      <c r="Y46" s="105"/>
      <c r="Z46" s="1"/>
    </row>
    <row r="47" spans="1:32" ht="13.5" customHeight="1">
      <c r="A47" s="100"/>
      <c r="B47" s="101"/>
      <c r="C47" s="102"/>
      <c r="D47" s="217"/>
      <c r="E47" s="106"/>
      <c r="F47" s="216"/>
      <c r="G47" s="102"/>
      <c r="H47" s="217"/>
      <c r="I47" s="106"/>
      <c r="J47" s="216"/>
      <c r="K47" s="102"/>
      <c r="L47" s="217"/>
      <c r="M47" s="106"/>
      <c r="N47" s="216"/>
      <c r="O47" s="102"/>
      <c r="P47" s="217"/>
      <c r="Q47" s="106"/>
      <c r="R47" s="216"/>
      <c r="S47" s="102"/>
      <c r="T47" s="217"/>
      <c r="U47" s="106"/>
      <c r="V47" s="216"/>
      <c r="W47" s="102"/>
      <c r="X47" s="217"/>
      <c r="Y47" s="106"/>
      <c r="Z47" s="1"/>
    </row>
    <row r="48" spans="1:32" ht="13.5" customHeight="1">
      <c r="A48" s="45"/>
      <c r="B48" s="16"/>
      <c r="C48" s="26"/>
      <c r="D48" s="181"/>
      <c r="E48" s="34"/>
      <c r="F48" s="16"/>
      <c r="G48" s="26"/>
      <c r="H48" s="49"/>
      <c r="I48" s="34"/>
      <c r="J48" s="16"/>
      <c r="K48" s="26"/>
      <c r="L48" s="49"/>
      <c r="M48" s="34"/>
      <c r="N48" s="18"/>
      <c r="O48" s="26"/>
      <c r="P48" s="49"/>
      <c r="Q48" s="34"/>
      <c r="R48" s="18"/>
      <c r="S48" s="26"/>
      <c r="T48" s="49"/>
      <c r="U48" s="34"/>
      <c r="V48" s="18"/>
      <c r="W48" s="26"/>
      <c r="X48" s="49"/>
      <c r="Y48" s="34"/>
      <c r="Z48" s="1"/>
    </row>
    <row r="49" spans="1:26" ht="13.5" customHeight="1">
      <c r="A49" s="45"/>
      <c r="B49" s="16"/>
      <c r="C49" s="26"/>
      <c r="D49" s="181"/>
      <c r="E49" s="34"/>
      <c r="F49" s="16"/>
      <c r="G49" s="26"/>
      <c r="H49" s="49"/>
      <c r="I49" s="34"/>
      <c r="J49" s="16"/>
      <c r="K49" s="26"/>
      <c r="L49" s="49"/>
      <c r="M49" s="34"/>
      <c r="N49" s="18"/>
      <c r="O49" s="26"/>
      <c r="P49" s="49"/>
      <c r="Q49" s="34"/>
      <c r="R49" s="18"/>
      <c r="S49" s="26"/>
      <c r="T49" s="49"/>
      <c r="U49" s="34"/>
      <c r="V49" s="18"/>
      <c r="W49" s="26"/>
      <c r="X49" s="49"/>
      <c r="Y49" s="34"/>
      <c r="Z49" s="1"/>
    </row>
    <row r="50" spans="1:26" ht="13.5" customHeight="1" thickBot="1">
      <c r="A50" s="116">
        <f>SUM(C50,G50,K50,O50,S50,W50)</f>
        <v>20180</v>
      </c>
      <c r="B50" s="127" t="s">
        <v>15</v>
      </c>
      <c r="C50" s="121">
        <f>SUM(C14,C23,C31,C38,C44)</f>
        <v>16590</v>
      </c>
      <c r="D50" s="210">
        <f>SUM(D14,D23,D31,D38,D44)</f>
        <v>0</v>
      </c>
      <c r="E50" s="122"/>
      <c r="F50" s="127" t="s">
        <v>15</v>
      </c>
      <c r="G50" s="121">
        <f>SUM(G14,G23,G31,G38,G44)</f>
        <v>700</v>
      </c>
      <c r="H50" s="210">
        <f>SUM(H14,H23,H31,H38,H44)</f>
        <v>0</v>
      </c>
      <c r="I50" s="122"/>
      <c r="J50" s="127" t="s">
        <v>15</v>
      </c>
      <c r="K50" s="121">
        <f>SUM(K14,K23,K31,K38,K44)</f>
        <v>2430</v>
      </c>
      <c r="L50" s="210">
        <f>SUM(L14,L23,L31,L38,L44)</f>
        <v>0</v>
      </c>
      <c r="M50" s="122"/>
      <c r="N50" s="127" t="s">
        <v>15</v>
      </c>
      <c r="O50" s="121">
        <f>SUM(O14,O23,O31,O38,O44)</f>
        <v>210</v>
      </c>
      <c r="P50" s="210">
        <f>SUM(P14,P23,P31,P38,P44)</f>
        <v>0</v>
      </c>
      <c r="Q50" s="122"/>
      <c r="R50" s="127" t="s">
        <v>15</v>
      </c>
      <c r="S50" s="121">
        <f>SUM(S14,S23,S31,S38,S44)</f>
        <v>60</v>
      </c>
      <c r="T50" s="210">
        <f>SUM(T14,T23,T31,T38,T44)</f>
        <v>0</v>
      </c>
      <c r="U50" s="122"/>
      <c r="V50" s="127" t="s">
        <v>15</v>
      </c>
      <c r="W50" s="121">
        <f>SUM(W14,W23,W31,W38,W44)</f>
        <v>190</v>
      </c>
      <c r="X50" s="210">
        <f>SUM(X14,X23,X31,X38,X44)</f>
        <v>0</v>
      </c>
      <c r="Y50" s="122">
        <f>SUM(Y14,Y23,Y31,Y38,Y44)</f>
        <v>0</v>
      </c>
      <c r="Z50" s="1"/>
    </row>
    <row r="51" spans="1:26" ht="13.5" customHeight="1">
      <c r="A51" s="53" t="s">
        <v>34</v>
      </c>
      <c r="B51" s="40"/>
      <c r="C51" s="38"/>
      <c r="D51" s="211"/>
      <c r="E51" s="212"/>
      <c r="F51" s="40"/>
      <c r="G51" s="38"/>
      <c r="H51" s="218"/>
      <c r="I51" s="219"/>
      <c r="J51" s="40"/>
      <c r="K51" s="38"/>
      <c r="L51" s="218"/>
      <c r="M51" s="219"/>
      <c r="N51" s="40"/>
      <c r="O51" s="38"/>
      <c r="P51" s="218"/>
      <c r="Q51" s="219"/>
      <c r="R51" s="40"/>
      <c r="S51" s="38"/>
      <c r="T51" s="218"/>
      <c r="U51" s="219"/>
      <c r="V51" s="40"/>
      <c r="W51" s="38"/>
      <c r="X51" s="218"/>
      <c r="Y51" s="219"/>
      <c r="Z51" s="1"/>
    </row>
    <row r="52" spans="1:26" ht="13.5" customHeight="1" thickBot="1">
      <c r="A52" s="116">
        <f>SUM(C52,G52,K52,O52,S52,W52)</f>
        <v>155670</v>
      </c>
      <c r="B52" s="127" t="s">
        <v>15</v>
      </c>
      <c r="C52" s="121">
        <f>SUM(高知1!G52,高知2!C55,高知3!C55,高知4!C52,高知5!C50)</f>
        <v>135350</v>
      </c>
      <c r="D52" s="210">
        <f>SUM(高知1!H52,高知2!D55,高知3!D55,高知4!D52,高知5!D50)</f>
        <v>0</v>
      </c>
      <c r="E52" s="122"/>
      <c r="F52" s="127" t="s">
        <v>15</v>
      </c>
      <c r="G52" s="121">
        <f>SUM(高知1!K52,高知2!G55,高知3!G55,高知4!G52,高知5!G50)</f>
        <v>5210</v>
      </c>
      <c r="H52" s="210">
        <f>SUM(高知1!L52,高知2!H55,高知3!H55,高知4!H52,高知5!H50)</f>
        <v>0</v>
      </c>
      <c r="I52" s="122"/>
      <c r="J52" s="127" t="s">
        <v>15</v>
      </c>
      <c r="K52" s="121">
        <f>SUM(高知1!O52,高知2!K55,高知3!K55,高知4!K52,高知5!K50)</f>
        <v>7610</v>
      </c>
      <c r="L52" s="210">
        <f>SUM(高知1!P52,高知2!L55,高知3!L55,高知4!L52,高知5!L50)</f>
        <v>0</v>
      </c>
      <c r="M52" s="122"/>
      <c r="N52" s="127" t="s">
        <v>15</v>
      </c>
      <c r="O52" s="121">
        <f>SUM(高知1!S52,高知2!O55,高知3!O55,高知4!O52,高知5!O50)</f>
        <v>2130</v>
      </c>
      <c r="P52" s="210">
        <f>SUM(高知1!T52,高知2!P55,高知3!P55,高知4!P52,高知5!P50)</f>
        <v>0</v>
      </c>
      <c r="Q52" s="122"/>
      <c r="R52" s="127" t="s">
        <v>15</v>
      </c>
      <c r="S52" s="121">
        <f>SUM(高知1!W13,高知2!S55,高知3!S55,高知4!S52,高知5!S50)</f>
        <v>1000</v>
      </c>
      <c r="T52" s="210">
        <f>SUM(高知1!X13,高知2!T55,高知3!T55,高知4!T52,高知5!T50)</f>
        <v>0</v>
      </c>
      <c r="U52" s="122"/>
      <c r="V52" s="127" t="s">
        <v>15</v>
      </c>
      <c r="W52" s="121">
        <f>SUM(高知1!W29,高知2!W55,高知3!W55,高知4!W52,高知5!W50)</f>
        <v>4370</v>
      </c>
      <c r="X52" s="210">
        <f>SUM(高知1!X29,高知2!X55,高知3!X55,高知4!X52,高知5!X50)</f>
        <v>0</v>
      </c>
      <c r="Y52" s="122">
        <f>SUM(高知1!Y29,高知2!Y55,高知3!Y55,高知4!Y52,高知5!Y50)</f>
        <v>0</v>
      </c>
      <c r="Z52" s="1"/>
    </row>
    <row r="53" spans="1:26" ht="23.25" customHeight="1">
      <c r="A53" s="47" t="s">
        <v>112</v>
      </c>
      <c r="B53" s="30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2"/>
      <c r="X53" s="158" t="s">
        <v>275</v>
      </c>
      <c r="Y53" s="158"/>
    </row>
    <row r="54" spans="1:26" ht="17.25" customHeight="1">
      <c r="A54" s="21"/>
      <c r="B54" s="22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</row>
    <row r="55" spans="1:26" ht="13.5" customHeight="1"/>
    <row r="56" spans="1:26" ht="13.5" customHeight="1"/>
    <row r="57" spans="1:26" ht="13.5" customHeight="1"/>
    <row r="58" spans="1:26" ht="13.5" customHeight="1"/>
    <row r="59" spans="1:26" ht="13.5" customHeight="1"/>
    <row r="60" spans="1:26" ht="13.5" customHeight="1"/>
    <row r="61" spans="1:26" ht="13.5" customHeight="1"/>
  </sheetData>
  <mergeCells count="16">
    <mergeCell ref="T1:Y1"/>
    <mergeCell ref="G2:G5"/>
    <mergeCell ref="AA8:AA12"/>
    <mergeCell ref="A9:A13"/>
    <mergeCell ref="N2:N5"/>
    <mergeCell ref="A7:A8"/>
    <mergeCell ref="R3:S5"/>
    <mergeCell ref="T2:Y5"/>
    <mergeCell ref="O3:Q5"/>
    <mergeCell ref="H1:M1"/>
    <mergeCell ref="H2:M5"/>
    <mergeCell ref="A16:A22"/>
    <mergeCell ref="A25:A30"/>
    <mergeCell ref="A33:A37"/>
    <mergeCell ref="A40:A43"/>
    <mergeCell ref="A2:F5"/>
  </mergeCells>
  <phoneticPr fontId="7"/>
  <dataValidations count="1">
    <dataValidation type="whole" allowBlank="1" showInputMessage="1" showErrorMessage="1" sqref="D9:D10 D16:D21 P15:P16 D33:D37 D40:D41 H33 L33 P33 T33 X33 X25 X16 T16 P25 L16 H16 L9 L25 D25:D28">
      <formula1>1</formula1>
      <formula2>C9</formula2>
    </dataValidation>
  </dataValidations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64" orientation="landscape" horizontalDpi="4294967292" verticalDpi="36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市郡別</vt:lpstr>
      <vt:lpstr>高知1</vt:lpstr>
      <vt:lpstr>高知2</vt:lpstr>
      <vt:lpstr>高知3</vt:lpstr>
      <vt:lpstr>高知4</vt:lpstr>
      <vt:lpstr>高知5</vt:lpstr>
      <vt:lpstr>高知1!Print_Area</vt:lpstr>
      <vt:lpstr>高知2!Print_Area</vt:lpstr>
      <vt:lpstr>高知3!Print_Area</vt:lpstr>
      <vt:lpstr>高知4!Print_Area</vt:lpstr>
      <vt:lpstr>高知5!Print_Area</vt:lpstr>
      <vt:lpstr>市郡別!Print_Area</vt:lpstr>
    </vt:vector>
  </TitlesOfParts>
  <Company>（株）西広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NEC-PCuser</dc:creator>
  <cp:lastModifiedBy>justem</cp:lastModifiedBy>
  <cp:lastPrinted>2019-03-13T06:37:59Z</cp:lastPrinted>
  <dcterms:created xsi:type="dcterms:W3CDTF">1999-01-30T03:28:03Z</dcterms:created>
  <dcterms:modified xsi:type="dcterms:W3CDTF">2025-03-31T06:06:31Z</dcterms:modified>
</cp:coreProperties>
</file>