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codeName="ThisWorkbook"/>
  <mc:AlternateContent xmlns:mc="http://schemas.openxmlformats.org/markup-compatibility/2006">
    <mc:Choice Requires="x15">
      <x15ac:absPath xmlns:x15ac="http://schemas.microsoft.com/office/spreadsheetml/2010/11/ac" url="\\Hn120\共有フォルダ\予定チェック2課\全国部数表\7.中国\"/>
    </mc:Choice>
  </mc:AlternateContent>
  <xr:revisionPtr revIDLastSave="0" documentId="8_{FA4ED914-45A5-4548-B4A0-EC16D394C164}" xr6:coauthVersionLast="47" xr6:coauthVersionMax="47" xr10:uidLastSave="{00000000-0000-0000-0000-000000000000}"/>
  <bookViews>
    <workbookView xWindow="-120" yWindow="-120" windowWidth="29040" windowHeight="15840" xr2:uid="{C87091CC-000C-479E-B4C5-64C76EF7825E}"/>
  </bookViews>
  <sheets>
    <sheet name="市郡別" sheetId="11" r:id="rId1"/>
    <sheet name="島根1" sheetId="3" r:id="rId2"/>
    <sheet name="島根2" sheetId="19" r:id="rId3"/>
    <sheet name="島根3" sheetId="20" r:id="rId4"/>
    <sheet name="島根4" sheetId="21" r:id="rId5"/>
    <sheet name="島根5" sheetId="22" r:id="rId6"/>
    <sheet name="島根6" sheetId="23" r:id="rId7"/>
    <sheet name="島根7" sheetId="24" r:id="rId8"/>
    <sheet name="島根8" sheetId="26" r:id="rId9"/>
    <sheet name="島根9" sheetId="25" r:id="rId10"/>
    <sheet name="島根10" sheetId="28" r:id="rId11"/>
    <sheet name="島根11" sheetId="18" r:id="rId12"/>
    <sheet name="他県(山口･広島)" sheetId="27" r:id="rId13"/>
  </sheets>
  <definedNames>
    <definedName name="_xlnm._FilterDatabase" localSheetId="0" hidden="1">市郡別!$F$2:$F$3</definedName>
    <definedName name="_xlnm.Print_Area" localSheetId="0">市郡別!$A$1:$S$41</definedName>
    <definedName name="_xlnm.Print_Area" localSheetId="12">'他県(山口･広島)'!$A$1:$AB$54</definedName>
    <definedName name="_xlnm.Print_Area" localSheetId="1">島根1!$A$1:$AB$54</definedName>
    <definedName name="_xlnm.Print_Area" localSheetId="10">島根10!$A$1:$AB$54</definedName>
    <definedName name="_xlnm.Print_Area" localSheetId="11">島根11!$A$1:$AB$54</definedName>
    <definedName name="_xlnm.Print_Area" localSheetId="2">島根2!$A$1:$AB$54</definedName>
    <definedName name="_xlnm.Print_Area" localSheetId="3">島根3!$A$1:$AB$54</definedName>
    <definedName name="_xlnm.Print_Area" localSheetId="4">島根4!$A$1:$AB$54</definedName>
    <definedName name="_xlnm.Print_Area" localSheetId="5">島根5!$A$1:$AB$54</definedName>
    <definedName name="_xlnm.Print_Area" localSheetId="6">島根6!$A$1:$AB$54</definedName>
    <definedName name="_xlnm.Print_Area" localSheetId="7">島根7!$A$1:$AB$54</definedName>
    <definedName name="_xlnm.Print_Area" localSheetId="8">島根8!$A$1:$AB$54</definedName>
    <definedName name="_xlnm.Print_Area" localSheetId="9">島根9!$A$1:$AB$54</definedName>
  </definedNames>
  <calcPr calcId="191029"/>
</workbook>
</file>

<file path=xl/calcChain.xml><?xml version="1.0" encoding="utf-8"?>
<calcChain xmlns="http://schemas.openxmlformats.org/spreadsheetml/2006/main">
  <c r="E31" i="3" l="1"/>
  <c r="E18" i="3"/>
  <c r="E33" i="3"/>
  <c r="O3" i="3"/>
  <c r="D31" i="24"/>
  <c r="H18" i="3"/>
  <c r="H33" i="3"/>
  <c r="Z31" i="3"/>
  <c r="W31" i="3"/>
  <c r="T31" i="3"/>
  <c r="Q31" i="3"/>
  <c r="N31" i="3"/>
  <c r="K31" i="3"/>
  <c r="H31" i="3"/>
  <c r="U2" i="3"/>
  <c r="Q29" i="11"/>
  <c r="Q28" i="11"/>
  <c r="O29" i="11"/>
  <c r="O28" i="11"/>
  <c r="M28" i="11"/>
  <c r="K29" i="11"/>
  <c r="K28" i="11"/>
  <c r="I29" i="11"/>
  <c r="I28" i="11"/>
  <c r="G29" i="11"/>
  <c r="E29" i="11"/>
  <c r="C29" i="11"/>
  <c r="O20" i="11"/>
  <c r="O18" i="11"/>
  <c r="M18" i="11"/>
  <c r="M16" i="11"/>
  <c r="K20" i="11"/>
  <c r="K18" i="11"/>
  <c r="Q11" i="11"/>
  <c r="O13" i="11"/>
  <c r="O12" i="11"/>
  <c r="O11" i="11"/>
  <c r="M13" i="11"/>
  <c r="K13" i="11"/>
  <c r="E12" i="11"/>
  <c r="M18" i="3"/>
  <c r="Z21" i="18"/>
  <c r="Q17" i="11"/>
  <c r="Y21" i="18"/>
  <c r="P17" i="11"/>
  <c r="W21" i="18"/>
  <c r="V21" i="18"/>
  <c r="N17" i="11"/>
  <c r="T21" i="18"/>
  <c r="M17" i="11"/>
  <c r="S21" i="18"/>
  <c r="L17" i="11"/>
  <c r="Q21" i="18"/>
  <c r="K17" i="11"/>
  <c r="P21" i="18"/>
  <c r="J17" i="11"/>
  <c r="N21" i="18"/>
  <c r="I17" i="11"/>
  <c r="M21" i="18"/>
  <c r="H17" i="11"/>
  <c r="K21" i="18"/>
  <c r="G17" i="11"/>
  <c r="J21" i="18"/>
  <c r="F17" i="11"/>
  <c r="H21" i="18"/>
  <c r="E17" i="11"/>
  <c r="G21" i="18"/>
  <c r="E21" i="18"/>
  <c r="C17" i="11"/>
  <c r="D21" i="18"/>
  <c r="B17" i="11"/>
  <c r="N16" i="11"/>
  <c r="Z28" i="28"/>
  <c r="Q16" i="11"/>
  <c r="Y28" i="28"/>
  <c r="P16" i="11"/>
  <c r="W28" i="28"/>
  <c r="O16" i="11"/>
  <c r="V28" i="28"/>
  <c r="T28" i="28"/>
  <c r="S28" i="28"/>
  <c r="L16" i="11"/>
  <c r="Q28" i="28"/>
  <c r="K16" i="11"/>
  <c r="P28" i="28"/>
  <c r="J16" i="11"/>
  <c r="N28" i="28"/>
  <c r="I16" i="11"/>
  <c r="M28" i="28"/>
  <c r="H16" i="11"/>
  <c r="K28" i="28"/>
  <c r="G16" i="11"/>
  <c r="J28" i="28"/>
  <c r="F16" i="11"/>
  <c r="H28" i="28"/>
  <c r="E16" i="11"/>
  <c r="G28" i="28"/>
  <c r="D16" i="11"/>
  <c r="E28" i="28"/>
  <c r="C16" i="11"/>
  <c r="D28" i="28"/>
  <c r="B16" i="11"/>
  <c r="Z23" i="25"/>
  <c r="Y23" i="25"/>
  <c r="P19" i="11"/>
  <c r="W23" i="25"/>
  <c r="O19" i="11"/>
  <c r="V23" i="25"/>
  <c r="N19" i="11"/>
  <c r="T23" i="25"/>
  <c r="M19" i="11"/>
  <c r="S23" i="25"/>
  <c r="L19" i="11"/>
  <c r="Q23" i="25"/>
  <c r="K19" i="11"/>
  <c r="P23" i="25"/>
  <c r="J19" i="11"/>
  <c r="N23" i="25"/>
  <c r="I19" i="11"/>
  <c r="I22" i="11"/>
  <c r="M23" i="25"/>
  <c r="H19" i="11"/>
  <c r="K23" i="25"/>
  <c r="G19" i="11"/>
  <c r="J23" i="25"/>
  <c r="F19" i="11"/>
  <c r="H23" i="25"/>
  <c r="E19" i="11"/>
  <c r="G23" i="25"/>
  <c r="D19" i="11"/>
  <c r="E23" i="25"/>
  <c r="D23" i="25"/>
  <c r="B19" i="11"/>
  <c r="N18" i="11"/>
  <c r="L18" i="11"/>
  <c r="J18" i="11"/>
  <c r="F18" i="11"/>
  <c r="R18" i="11"/>
  <c r="B18" i="11"/>
  <c r="Z31" i="24"/>
  <c r="Q18" i="11"/>
  <c r="Y31" i="24"/>
  <c r="P18" i="11"/>
  <c r="W31" i="24"/>
  <c r="V31" i="24"/>
  <c r="T31" i="24"/>
  <c r="S31" i="24"/>
  <c r="Q31" i="24"/>
  <c r="P31" i="24"/>
  <c r="N31" i="24"/>
  <c r="I18" i="11"/>
  <c r="M31" i="24"/>
  <c r="H18" i="11"/>
  <c r="K31" i="24"/>
  <c r="G18" i="11"/>
  <c r="J31" i="24"/>
  <c r="H31" i="24"/>
  <c r="E18" i="11"/>
  <c r="G31" i="24"/>
  <c r="D18" i="11"/>
  <c r="E31" i="24"/>
  <c r="C18" i="11"/>
  <c r="Z24" i="20"/>
  <c r="Q10" i="11"/>
  <c r="Y24" i="20"/>
  <c r="W24" i="20"/>
  <c r="O10" i="11"/>
  <c r="V24" i="20"/>
  <c r="N10" i="11"/>
  <c r="T24" i="20"/>
  <c r="M10" i="11"/>
  <c r="S24" i="20"/>
  <c r="S34" i="20"/>
  <c r="Q24" i="20"/>
  <c r="K10" i="11"/>
  <c r="P24" i="20"/>
  <c r="J10" i="11"/>
  <c r="N24" i="20"/>
  <c r="M24" i="20"/>
  <c r="H10" i="11"/>
  <c r="K24" i="20"/>
  <c r="G10" i="11"/>
  <c r="J24" i="20"/>
  <c r="J34" i="20"/>
  <c r="H24" i="20"/>
  <c r="H34" i="20"/>
  <c r="G24" i="20"/>
  <c r="E24" i="20"/>
  <c r="D24" i="20"/>
  <c r="B10" i="11"/>
  <c r="D36" i="21"/>
  <c r="B12" i="11"/>
  <c r="E36" i="21"/>
  <c r="C12" i="11"/>
  <c r="G36" i="21"/>
  <c r="H36" i="21"/>
  <c r="J36" i="21"/>
  <c r="F12" i="11"/>
  <c r="K36" i="21"/>
  <c r="G12" i="11"/>
  <c r="M36" i="21"/>
  <c r="H12" i="11"/>
  <c r="N36" i="21"/>
  <c r="I12" i="11"/>
  <c r="P36" i="21"/>
  <c r="Q36" i="21"/>
  <c r="K12" i="11"/>
  <c r="S36" i="21"/>
  <c r="T36" i="21"/>
  <c r="M12" i="11"/>
  <c r="V36" i="21"/>
  <c r="W36" i="21"/>
  <c r="Y36" i="21"/>
  <c r="Z36" i="21"/>
  <c r="Q12" i="11"/>
  <c r="D33" i="19"/>
  <c r="D31" i="3"/>
  <c r="D27" i="21"/>
  <c r="H2" i="19"/>
  <c r="H2" i="20"/>
  <c r="H2" i="21"/>
  <c r="H2" i="22"/>
  <c r="H2" i="23"/>
  <c r="H2" i="24"/>
  <c r="H2" i="26"/>
  <c r="H2" i="25"/>
  <c r="H2" i="28"/>
  <c r="H2" i="18"/>
  <c r="H2" i="27"/>
  <c r="H2" i="3"/>
  <c r="M2" i="19"/>
  <c r="Z23" i="27"/>
  <c r="Y23" i="27"/>
  <c r="P29" i="11"/>
  <c r="W23" i="27"/>
  <c r="V23" i="27"/>
  <c r="N29" i="11"/>
  <c r="T23" i="27"/>
  <c r="M29" i="11"/>
  <c r="S29" i="11"/>
  <c r="S23" i="27"/>
  <c r="A23" i="27"/>
  <c r="L29" i="11"/>
  <c r="R29" i="11"/>
  <c r="Q23" i="27"/>
  <c r="P23" i="27"/>
  <c r="J29" i="11"/>
  <c r="N23" i="27"/>
  <c r="M23" i="27"/>
  <c r="H29" i="11"/>
  <c r="K23" i="27"/>
  <c r="J23" i="27"/>
  <c r="F29" i="11"/>
  <c r="H23" i="27"/>
  <c r="G23" i="27"/>
  <c r="D29" i="11"/>
  <c r="E23" i="27"/>
  <c r="D23" i="27"/>
  <c r="B29" i="11"/>
  <c r="Z17" i="27"/>
  <c r="Z25" i="27"/>
  <c r="Y17" i="27"/>
  <c r="P28" i="11"/>
  <c r="W17" i="27"/>
  <c r="W25" i="27"/>
  <c r="V17" i="27"/>
  <c r="N28" i="11"/>
  <c r="T17" i="27"/>
  <c r="S17" i="27"/>
  <c r="L28" i="11"/>
  <c r="Q17" i="27"/>
  <c r="P17" i="27"/>
  <c r="J28" i="11"/>
  <c r="N17" i="27"/>
  <c r="N25" i="27"/>
  <c r="M17" i="27"/>
  <c r="H28" i="11"/>
  <c r="K17" i="27"/>
  <c r="G28" i="11"/>
  <c r="J17" i="27"/>
  <c r="J25" i="27"/>
  <c r="H17" i="27"/>
  <c r="E28" i="11"/>
  <c r="G17" i="27"/>
  <c r="D28" i="11"/>
  <c r="R28" i="11"/>
  <c r="E17" i="27"/>
  <c r="C28" i="11"/>
  <c r="D17" i="27"/>
  <c r="D25" i="27"/>
  <c r="Z29" i="18"/>
  <c r="Q21" i="11"/>
  <c r="Y29" i="18"/>
  <c r="W29" i="18"/>
  <c r="O21" i="11"/>
  <c r="V29" i="18"/>
  <c r="N21" i="11"/>
  <c r="T29" i="18"/>
  <c r="M21" i="11"/>
  <c r="S29" i="18"/>
  <c r="L21" i="11"/>
  <c r="Q29" i="18"/>
  <c r="K21" i="11"/>
  <c r="P29" i="18"/>
  <c r="J21" i="11"/>
  <c r="N29" i="18"/>
  <c r="I21" i="11"/>
  <c r="M29" i="18"/>
  <c r="H21" i="11"/>
  <c r="K29" i="18"/>
  <c r="G21" i="11"/>
  <c r="J29" i="18"/>
  <c r="F21" i="11"/>
  <c r="R21" i="11"/>
  <c r="H29" i="18"/>
  <c r="E21" i="11"/>
  <c r="G29" i="18"/>
  <c r="E29" i="18"/>
  <c r="C21" i="11"/>
  <c r="D29" i="18"/>
  <c r="B21" i="11"/>
  <c r="Z28" i="26"/>
  <c r="Q20" i="11"/>
  <c r="Y28" i="26"/>
  <c r="P20" i="11"/>
  <c r="W28" i="26"/>
  <c r="V28" i="26"/>
  <c r="T28" i="26"/>
  <c r="M20" i="11"/>
  <c r="S28" i="26"/>
  <c r="L20" i="11"/>
  <c r="L23" i="11"/>
  <c r="Q28" i="26"/>
  <c r="P28" i="26"/>
  <c r="J20" i="11"/>
  <c r="N28" i="26"/>
  <c r="I20" i="11"/>
  <c r="M28" i="26"/>
  <c r="H20" i="11"/>
  <c r="K28" i="26"/>
  <c r="G20" i="11"/>
  <c r="J28" i="26"/>
  <c r="F20" i="11"/>
  <c r="H28" i="26"/>
  <c r="E20" i="11"/>
  <c r="G28" i="26"/>
  <c r="E28" i="26"/>
  <c r="C20" i="11"/>
  <c r="D28" i="26"/>
  <c r="B20" i="11"/>
  <c r="Z28" i="23"/>
  <c r="Z31" i="23"/>
  <c r="Y28" i="23"/>
  <c r="W28" i="23"/>
  <c r="W31" i="23"/>
  <c r="V28" i="23"/>
  <c r="V31" i="23"/>
  <c r="T28" i="23"/>
  <c r="T31" i="23"/>
  <c r="S28" i="23"/>
  <c r="Q28" i="23"/>
  <c r="K9" i="11"/>
  <c r="P28" i="23"/>
  <c r="N28" i="23"/>
  <c r="I9" i="11"/>
  <c r="M28" i="23"/>
  <c r="M31" i="23"/>
  <c r="K28" i="23"/>
  <c r="K31" i="23"/>
  <c r="J28" i="23"/>
  <c r="J31" i="23"/>
  <c r="H28" i="23"/>
  <c r="H31" i="23"/>
  <c r="G28" i="23"/>
  <c r="G31" i="23"/>
  <c r="E28" i="23"/>
  <c r="D28" i="23"/>
  <c r="B9" i="11"/>
  <c r="L12" i="11"/>
  <c r="D42" i="21"/>
  <c r="B13" i="11"/>
  <c r="Z27" i="21"/>
  <c r="Y27" i="21"/>
  <c r="W27" i="21"/>
  <c r="W44" i="21"/>
  <c r="V27" i="21"/>
  <c r="N11" i="11"/>
  <c r="T27" i="21"/>
  <c r="M11" i="11"/>
  <c r="S27" i="21"/>
  <c r="S44" i="21"/>
  <c r="Q27" i="21"/>
  <c r="P27" i="21"/>
  <c r="J11" i="11"/>
  <c r="N27" i="21"/>
  <c r="M27" i="21"/>
  <c r="H11" i="11"/>
  <c r="K27" i="21"/>
  <c r="G11" i="11"/>
  <c r="J27" i="21"/>
  <c r="F11" i="11"/>
  <c r="H27" i="21"/>
  <c r="H44" i="21"/>
  <c r="G27" i="21"/>
  <c r="D11" i="11"/>
  <c r="E27" i="21"/>
  <c r="C11" i="11"/>
  <c r="E44" i="21"/>
  <c r="Z32" i="20"/>
  <c r="Y32" i="20"/>
  <c r="P14" i="11"/>
  <c r="W32" i="20"/>
  <c r="O14" i="11"/>
  <c r="V32" i="20"/>
  <c r="T32" i="20"/>
  <c r="M14" i="11"/>
  <c r="S32" i="20"/>
  <c r="L14" i="11"/>
  <c r="Q32" i="20"/>
  <c r="K14" i="11"/>
  <c r="P32" i="20"/>
  <c r="J14" i="11"/>
  <c r="N32" i="20"/>
  <c r="I14" i="11"/>
  <c r="M32" i="20"/>
  <c r="H14" i="11"/>
  <c r="K32" i="20"/>
  <c r="K34" i="20"/>
  <c r="J32" i="20"/>
  <c r="F14" i="11"/>
  <c r="H32" i="20"/>
  <c r="E14" i="11"/>
  <c r="G32" i="20"/>
  <c r="D14" i="11"/>
  <c r="E32" i="20"/>
  <c r="E34" i="20"/>
  <c r="D32" i="20"/>
  <c r="B14" i="11"/>
  <c r="Z33" i="19"/>
  <c r="Z36" i="19"/>
  <c r="Y33" i="19"/>
  <c r="W33" i="19"/>
  <c r="V33" i="19"/>
  <c r="N8" i="11"/>
  <c r="V36" i="19"/>
  <c r="T33" i="19"/>
  <c r="T36" i="19"/>
  <c r="S33" i="19"/>
  <c r="S36" i="19"/>
  <c r="Q33" i="19"/>
  <c r="K8" i="11"/>
  <c r="P33" i="19"/>
  <c r="N33" i="19"/>
  <c r="N36" i="19"/>
  <c r="M33" i="19"/>
  <c r="K33" i="19"/>
  <c r="G8" i="11"/>
  <c r="J33" i="19"/>
  <c r="J36" i="19"/>
  <c r="H33" i="19"/>
  <c r="E8" i="11"/>
  <c r="G33" i="19"/>
  <c r="D8" i="11"/>
  <c r="E33" i="19"/>
  <c r="M2" i="28"/>
  <c r="U2" i="22"/>
  <c r="Z2" i="22"/>
  <c r="Y54" i="21"/>
  <c r="Z25" i="22"/>
  <c r="Y25" i="22"/>
  <c r="W25" i="22"/>
  <c r="V25" i="22"/>
  <c r="T25" i="22"/>
  <c r="S25" i="22"/>
  <c r="Q25" i="22"/>
  <c r="P25" i="22"/>
  <c r="N25" i="22"/>
  <c r="M25" i="22"/>
  <c r="K25" i="22"/>
  <c r="J25" i="22"/>
  <c r="H25" i="22"/>
  <c r="G25" i="22"/>
  <c r="E25" i="22"/>
  <c r="D25" i="22"/>
  <c r="Z42" i="21"/>
  <c r="Q13" i="11"/>
  <c r="Y42" i="21"/>
  <c r="P13" i="11"/>
  <c r="W42" i="21"/>
  <c r="V42" i="21"/>
  <c r="N13" i="11"/>
  <c r="T42" i="21"/>
  <c r="S42" i="21"/>
  <c r="L13" i="11"/>
  <c r="Q42" i="21"/>
  <c r="P42" i="21"/>
  <c r="J13" i="11"/>
  <c r="N42" i="21"/>
  <c r="I13" i="11"/>
  <c r="M42" i="21"/>
  <c r="H13" i="11"/>
  <c r="K42" i="21"/>
  <c r="G13" i="11"/>
  <c r="J42" i="21"/>
  <c r="F13" i="11"/>
  <c r="H42" i="21"/>
  <c r="E13" i="11"/>
  <c r="G42" i="21"/>
  <c r="D13" i="11"/>
  <c r="E42" i="21"/>
  <c r="C13" i="11"/>
  <c r="Y31" i="3"/>
  <c r="V31" i="3"/>
  <c r="S31" i="3"/>
  <c r="P31" i="3"/>
  <c r="P33" i="3"/>
  <c r="M31" i="3"/>
  <c r="J31" i="3"/>
  <c r="G31" i="3"/>
  <c r="Y18" i="3"/>
  <c r="V18" i="3"/>
  <c r="V33" i="3"/>
  <c r="S18" i="3"/>
  <c r="S33" i="3"/>
  <c r="P18" i="3"/>
  <c r="J18" i="3"/>
  <c r="G18" i="3"/>
  <c r="G33" i="3"/>
  <c r="D18" i="3"/>
  <c r="K18" i="3"/>
  <c r="K33" i="3"/>
  <c r="S3" i="11"/>
  <c r="B4" i="11"/>
  <c r="A2" i="27"/>
  <c r="M2" i="27"/>
  <c r="U2" i="27"/>
  <c r="Z2" i="27"/>
  <c r="Y54" i="27"/>
  <c r="A2" i="3"/>
  <c r="M2" i="3"/>
  <c r="Z2" i="3"/>
  <c r="N18" i="3"/>
  <c r="Q18" i="3"/>
  <c r="Q33" i="3"/>
  <c r="T18" i="3"/>
  <c r="T33" i="3"/>
  <c r="W18" i="3"/>
  <c r="W33" i="3"/>
  <c r="O8" i="11"/>
  <c r="Z18" i="3"/>
  <c r="Z33" i="3"/>
  <c r="Y54" i="3"/>
  <c r="A2" i="28"/>
  <c r="U2" i="28"/>
  <c r="Z2" i="28"/>
  <c r="Y54" i="28"/>
  <c r="A2" i="18"/>
  <c r="M2" i="18"/>
  <c r="U2" i="18"/>
  <c r="Z2" i="18"/>
  <c r="Y54" i="18"/>
  <c r="A2" i="19"/>
  <c r="U2" i="19"/>
  <c r="Z2" i="19"/>
  <c r="Y54" i="19"/>
  <c r="A2" i="20"/>
  <c r="M2" i="20"/>
  <c r="U2" i="20"/>
  <c r="Z2" i="20"/>
  <c r="Y54" i="20"/>
  <c r="A2" i="21"/>
  <c r="M2" i="21"/>
  <c r="U2" i="21"/>
  <c r="Z2" i="21"/>
  <c r="A2" i="22"/>
  <c r="M2" i="22"/>
  <c r="Y54" i="22"/>
  <c r="A2" i="23"/>
  <c r="M2" i="23"/>
  <c r="U2" i="23"/>
  <c r="Z2" i="23"/>
  <c r="Y54" i="23"/>
  <c r="A2" i="24"/>
  <c r="M2" i="24"/>
  <c r="U2" i="24"/>
  <c r="Z2" i="24"/>
  <c r="Y54" i="24"/>
  <c r="A2" i="26"/>
  <c r="M2" i="26"/>
  <c r="U2" i="26"/>
  <c r="Z2" i="26"/>
  <c r="Y54" i="26"/>
  <c r="A2" i="25"/>
  <c r="M2" i="25"/>
  <c r="U2" i="25"/>
  <c r="Z2" i="25"/>
  <c r="Y54" i="25"/>
  <c r="Y25" i="27"/>
  <c r="M25" i="27"/>
  <c r="S25" i="27"/>
  <c r="N14" i="11"/>
  <c r="Q25" i="27"/>
  <c r="V25" i="27"/>
  <c r="N20" i="11"/>
  <c r="P25" i="27"/>
  <c r="D20" i="11"/>
  <c r="N12" i="11"/>
  <c r="J12" i="11"/>
  <c r="D12" i="11"/>
  <c r="P12" i="11"/>
  <c r="P11" i="11"/>
  <c r="J33" i="3"/>
  <c r="D21" i="11"/>
  <c r="H9" i="11"/>
  <c r="Y44" i="21"/>
  <c r="P44" i="21"/>
  <c r="V44" i="21"/>
  <c r="L11" i="11"/>
  <c r="R12" i="11"/>
  <c r="A36" i="21"/>
  <c r="B11" i="11"/>
  <c r="M33" i="3"/>
  <c r="H8" i="11"/>
  <c r="B18" i="3"/>
  <c r="M36" i="19"/>
  <c r="F28" i="11"/>
  <c r="B28" i="11"/>
  <c r="C14" i="11"/>
  <c r="C10" i="11"/>
  <c r="Q14" i="11"/>
  <c r="N34" i="20"/>
  <c r="G14" i="11"/>
  <c r="W34" i="20"/>
  <c r="I10" i="11"/>
  <c r="Q8" i="11"/>
  <c r="N33" i="3"/>
  <c r="T25" i="27"/>
  <c r="E25" i="27"/>
  <c r="O3" i="27"/>
  <c r="H25" i="27"/>
  <c r="K25" i="27"/>
  <c r="Q19" i="11"/>
  <c r="Z44" i="21"/>
  <c r="Q34" i="20"/>
  <c r="Z34" i="20"/>
  <c r="Q36" i="19"/>
  <c r="K36" i="19"/>
  <c r="W36" i="19"/>
  <c r="S28" i="11"/>
  <c r="E31" i="18"/>
  <c r="O3" i="28"/>
  <c r="Q31" i="23"/>
  <c r="O3" i="22"/>
  <c r="C9" i="11"/>
  <c r="E31" i="23"/>
  <c r="S13" i="11"/>
  <c r="N44" i="21"/>
  <c r="O3" i="21"/>
  <c r="Q44" i="21"/>
  <c r="S12" i="11"/>
  <c r="T44" i="21"/>
  <c r="K11" i="11"/>
  <c r="I11" i="11"/>
  <c r="S11" i="11"/>
  <c r="K44" i="21"/>
  <c r="A17" i="27"/>
  <c r="G25" i="27"/>
  <c r="A25" i="27"/>
  <c r="G44" i="21"/>
  <c r="E11" i="11"/>
  <c r="E10" i="11"/>
  <c r="T34" i="20"/>
  <c r="O3" i="20"/>
  <c r="L10" i="11"/>
  <c r="V34" i="20"/>
  <c r="S14" i="11"/>
  <c r="Y34" i="20"/>
  <c r="F10" i="11"/>
  <c r="S10" i="11"/>
  <c r="G34" i="20"/>
  <c r="P21" i="11"/>
  <c r="H31" i="18"/>
  <c r="P31" i="18"/>
  <c r="T31" i="18"/>
  <c r="W31" i="18"/>
  <c r="A29" i="18"/>
  <c r="V31" i="18"/>
  <c r="K31" i="18"/>
  <c r="G31" i="18"/>
  <c r="S21" i="11"/>
  <c r="Q31" i="18"/>
  <c r="D17" i="11"/>
  <c r="N31" i="18"/>
  <c r="O3" i="18"/>
  <c r="G22" i="11"/>
  <c r="N22" i="11"/>
  <c r="S31" i="18"/>
  <c r="O17" i="11"/>
  <c r="S17" i="11"/>
  <c r="Z31" i="18"/>
  <c r="Q22" i="11"/>
  <c r="S16" i="11"/>
  <c r="L22" i="11"/>
  <c r="O22" i="11"/>
  <c r="A28" i="28"/>
  <c r="M22" i="11"/>
  <c r="K22" i="11"/>
  <c r="J22" i="11"/>
  <c r="O3" i="25"/>
  <c r="C19" i="11"/>
  <c r="O3" i="24"/>
  <c r="S18" i="11"/>
  <c r="E22" i="11"/>
  <c r="A31" i="24"/>
  <c r="D9" i="11"/>
  <c r="E9" i="11"/>
  <c r="E15" i="11"/>
  <c r="Q9" i="11"/>
  <c r="G9" i="11"/>
  <c r="G15" i="11"/>
  <c r="S31" i="23"/>
  <c r="O3" i="23"/>
  <c r="N31" i="23"/>
  <c r="M9" i="11"/>
  <c r="P9" i="11"/>
  <c r="N9" i="11"/>
  <c r="N23" i="11"/>
  <c r="O9" i="11"/>
  <c r="O15" i="11"/>
  <c r="J9" i="11"/>
  <c r="F9" i="11"/>
  <c r="A28" i="23"/>
  <c r="O23" i="11"/>
  <c r="D31" i="23"/>
  <c r="Q15" i="11"/>
  <c r="Y31" i="23"/>
  <c r="L9" i="11"/>
  <c r="A25" i="22"/>
  <c r="P31" i="23"/>
  <c r="R13" i="11"/>
  <c r="J44" i="21"/>
  <c r="A42" i="21"/>
  <c r="D44" i="21"/>
  <c r="M44" i="21"/>
  <c r="A27" i="21"/>
  <c r="A44" i="21"/>
  <c r="R11" i="11"/>
  <c r="R14" i="11"/>
  <c r="A32" i="20"/>
  <c r="M34" i="20"/>
  <c r="D34" i="20"/>
  <c r="P10" i="11"/>
  <c r="P34" i="20"/>
  <c r="A24" i="20"/>
  <c r="D10" i="11"/>
  <c r="L8" i="11"/>
  <c r="K23" i="11"/>
  <c r="K15" i="11"/>
  <c r="Q23" i="11"/>
  <c r="H36" i="19"/>
  <c r="O3" i="19"/>
  <c r="M8" i="11"/>
  <c r="M23" i="11"/>
  <c r="D15" i="11"/>
  <c r="A33" i="19"/>
  <c r="P36" i="19"/>
  <c r="G36" i="19"/>
  <c r="F8" i="11"/>
  <c r="C8" i="11"/>
  <c r="E36" i="19"/>
  <c r="I8" i="11"/>
  <c r="L15" i="11"/>
  <c r="Y33" i="3"/>
  <c r="P8" i="11"/>
  <c r="J8" i="11"/>
  <c r="B31" i="3"/>
  <c r="H15" i="11"/>
  <c r="D33" i="3"/>
  <c r="S19" i="11"/>
  <c r="S22" i="11"/>
  <c r="C22" i="11"/>
  <c r="E23" i="11"/>
  <c r="N15" i="11"/>
  <c r="S9" i="11"/>
  <c r="G23" i="11"/>
  <c r="R9" i="11"/>
  <c r="A31" i="23"/>
  <c r="A34" i="20"/>
  <c r="R10" i="11"/>
  <c r="M15" i="11"/>
  <c r="C15" i="11"/>
  <c r="S8" i="11"/>
  <c r="C23" i="11"/>
  <c r="I15" i="11"/>
  <c r="F15" i="11"/>
  <c r="A33" i="3"/>
  <c r="Y36" i="19"/>
  <c r="P15" i="11"/>
  <c r="J15" i="11"/>
  <c r="J23" i="11"/>
  <c r="D36" i="19"/>
  <c r="B8" i="11"/>
  <c r="S15" i="11"/>
  <c r="A36" i="19"/>
  <c r="B15" i="11"/>
  <c r="R8" i="11"/>
  <c r="R15" i="11"/>
  <c r="M31" i="18"/>
  <c r="A28" i="26"/>
  <c r="S20" i="11"/>
  <c r="S23" i="11"/>
  <c r="M3" i="11"/>
  <c r="I23" i="11"/>
  <c r="O3" i="26"/>
  <c r="R20" i="11"/>
  <c r="J31" i="18"/>
  <c r="P23" i="11"/>
  <c r="P22" i="11"/>
  <c r="Y31" i="18"/>
  <c r="B22" i="11"/>
  <c r="B23" i="11"/>
  <c r="R17" i="11"/>
  <c r="D31" i="18"/>
  <c r="A31" i="18"/>
  <c r="A21" i="18"/>
  <c r="H23" i="11"/>
  <c r="H22" i="11"/>
  <c r="R3" i="23"/>
  <c r="R3" i="24"/>
  <c r="R3" i="21"/>
  <c r="R3" i="28"/>
  <c r="R3" i="20"/>
  <c r="R3" i="22"/>
  <c r="R3" i="18"/>
  <c r="R3" i="25"/>
  <c r="R3" i="19"/>
  <c r="R3" i="3"/>
  <c r="R3" i="27"/>
  <c r="R3" i="26"/>
  <c r="A23" i="25"/>
  <c r="D22" i="11"/>
  <c r="R19" i="11"/>
  <c r="D23" i="11"/>
  <c r="F22" i="11"/>
  <c r="R16" i="11"/>
  <c r="R22" i="11"/>
  <c r="R23" i="11"/>
  <c r="F23" i="11"/>
</calcChain>
</file>

<file path=xl/sharedStrings.xml><?xml version="1.0" encoding="utf-8"?>
<sst xmlns="http://schemas.openxmlformats.org/spreadsheetml/2006/main" count="1833" uniqueCount="559">
  <si>
    <t>サイズ</t>
  </si>
  <si>
    <t>折　込　日</t>
  </si>
  <si>
    <t>朝日新聞</t>
  </si>
  <si>
    <t>折込数</t>
  </si>
  <si>
    <t>地 区</t>
    <rPh sb="0" eb="1">
      <t>チ</t>
    </rPh>
    <rPh sb="2" eb="3">
      <t>ク</t>
    </rPh>
    <phoneticPr fontId="5"/>
  </si>
  <si>
    <t>ページ計</t>
    <rPh sb="3" eb="4">
      <t>ケイ</t>
    </rPh>
    <phoneticPr fontId="6"/>
  </si>
  <si>
    <t>総 合 計</t>
    <rPh sb="0" eb="1">
      <t>フサ</t>
    </rPh>
    <rPh sb="2" eb="3">
      <t>ゴウ</t>
    </rPh>
    <rPh sb="4" eb="5">
      <t>ケイ</t>
    </rPh>
    <phoneticPr fontId="6"/>
  </si>
  <si>
    <t>日本経済新聞</t>
    <rPh sb="0" eb="2">
      <t>ニホン</t>
    </rPh>
    <rPh sb="2" eb="4">
      <t>ケイザイ</t>
    </rPh>
    <rPh sb="4" eb="6">
      <t>シンブン</t>
    </rPh>
    <phoneticPr fontId="5"/>
  </si>
  <si>
    <t>地  区</t>
    <rPh sb="0" eb="1">
      <t>チ</t>
    </rPh>
    <rPh sb="3" eb="4">
      <t>ク</t>
    </rPh>
    <phoneticPr fontId="5"/>
  </si>
  <si>
    <t>各      紙      部      数</t>
    <rPh sb="0" eb="1">
      <t>カク</t>
    </rPh>
    <rPh sb="7" eb="8">
      <t>カミ</t>
    </rPh>
    <rPh sb="14" eb="15">
      <t>ブ</t>
    </rPh>
    <rPh sb="21" eb="22">
      <t>カズ</t>
    </rPh>
    <phoneticPr fontId="5"/>
  </si>
  <si>
    <t>広告タイトル</t>
    <rPh sb="0" eb="2">
      <t>コウコク</t>
    </rPh>
    <phoneticPr fontId="5"/>
  </si>
  <si>
    <t>サイズ</t>
    <phoneticPr fontId="5"/>
  </si>
  <si>
    <t>朝日新聞</t>
    <rPh sb="0" eb="2">
      <t>アサヒ</t>
    </rPh>
    <rPh sb="2" eb="4">
      <t>シンブン</t>
    </rPh>
    <phoneticPr fontId="5"/>
  </si>
  <si>
    <t>読売新聞</t>
    <rPh sb="0" eb="2">
      <t>ヨミウリ</t>
    </rPh>
    <rPh sb="2" eb="4">
      <t>シンブン</t>
    </rPh>
    <phoneticPr fontId="5"/>
  </si>
  <si>
    <t>毎日新聞</t>
    <rPh sb="0" eb="2">
      <t>マイニチ</t>
    </rPh>
    <rPh sb="2" eb="4">
      <t>シンブン</t>
    </rPh>
    <phoneticPr fontId="5"/>
  </si>
  <si>
    <t>サンケイ新聞</t>
    <rPh sb="4" eb="6">
      <t>シンブン</t>
    </rPh>
    <phoneticPr fontId="5"/>
  </si>
  <si>
    <t>折込数</t>
    <rPh sb="0" eb="2">
      <t>オリコミ</t>
    </rPh>
    <rPh sb="2" eb="3">
      <t>スウ</t>
    </rPh>
    <phoneticPr fontId="5"/>
  </si>
  <si>
    <t>様</t>
    <rPh sb="0" eb="1">
      <t>サマ</t>
    </rPh>
    <phoneticPr fontId="5"/>
  </si>
  <si>
    <t>折込枚数</t>
    <rPh sb="0" eb="2">
      <t>オリコミ</t>
    </rPh>
    <rPh sb="2" eb="4">
      <t>マイスウ</t>
    </rPh>
    <phoneticPr fontId="5"/>
  </si>
  <si>
    <t>枚</t>
    <rPh sb="0" eb="1">
      <t>マイ</t>
    </rPh>
    <phoneticPr fontId="5"/>
  </si>
  <si>
    <t>折  込  日</t>
    <rPh sb="0" eb="1">
      <t>オリ</t>
    </rPh>
    <rPh sb="3" eb="4">
      <t>コミ</t>
    </rPh>
    <rPh sb="6" eb="7">
      <t>ヒ</t>
    </rPh>
    <phoneticPr fontId="5"/>
  </si>
  <si>
    <t>曜日</t>
    <rPh sb="0" eb="2">
      <t>ヨウビ</t>
    </rPh>
    <phoneticPr fontId="5"/>
  </si>
  <si>
    <t>曜  日</t>
    <rPh sb="0" eb="1">
      <t>ヨウ</t>
    </rPh>
    <rPh sb="3" eb="4">
      <t>ヒ</t>
    </rPh>
    <phoneticPr fontId="5"/>
  </si>
  <si>
    <t>合計枚数</t>
    <rPh sb="0" eb="2">
      <t>ゴウケイ</t>
    </rPh>
    <rPh sb="2" eb="4">
      <t>マイスウ</t>
    </rPh>
    <phoneticPr fontId="5"/>
  </si>
  <si>
    <t>中国新聞</t>
    <rPh sb="0" eb="2">
      <t>チュウゴク</t>
    </rPh>
    <rPh sb="2" eb="4">
      <t>シンブン</t>
    </rPh>
    <phoneticPr fontId="5"/>
  </si>
  <si>
    <t>中国新聞</t>
    <rPh sb="0" eb="2">
      <t>チュウゴク</t>
    </rPh>
    <phoneticPr fontId="5"/>
  </si>
  <si>
    <t>部 数</t>
    <rPh sb="0" eb="1">
      <t>ブ</t>
    </rPh>
    <rPh sb="2" eb="3">
      <t>カズ</t>
    </rPh>
    <phoneticPr fontId="5"/>
  </si>
  <si>
    <t>折 込 枚 数</t>
    <phoneticPr fontId="5"/>
  </si>
  <si>
    <t>ス ポ ン サ ー 名</t>
    <rPh sb="10" eb="11">
      <t>メイ</t>
    </rPh>
    <phoneticPr fontId="5"/>
  </si>
  <si>
    <t>山陰中央新報</t>
    <rPh sb="0" eb="2">
      <t>サンイン</t>
    </rPh>
    <rPh sb="2" eb="4">
      <t>チュウオウ</t>
    </rPh>
    <rPh sb="4" eb="6">
      <t>シンポウ</t>
    </rPh>
    <phoneticPr fontId="5"/>
  </si>
  <si>
    <t>中央</t>
  </si>
  <si>
    <t>竹矢</t>
  </si>
  <si>
    <t>橋北</t>
  </si>
  <si>
    <t>比津</t>
  </si>
  <si>
    <t>本庄</t>
  </si>
  <si>
    <t>秋鹿</t>
  </si>
  <si>
    <t>○</t>
  </si>
  <si>
    <t>南</t>
  </si>
  <si>
    <t>東</t>
  </si>
  <si>
    <t>橋南</t>
  </si>
  <si>
    <t>津田</t>
  </si>
  <si>
    <t>南(A)</t>
  </si>
  <si>
    <t>南(M)</t>
  </si>
  <si>
    <t>城東(M)</t>
  </si>
  <si>
    <t>小波</t>
  </si>
  <si>
    <t>小波(Y)</t>
  </si>
  <si>
    <t>恵曇</t>
  </si>
  <si>
    <t>美保関</t>
  </si>
  <si>
    <t>揖屋</t>
  </si>
  <si>
    <t>八束</t>
  </si>
  <si>
    <t>玉湯</t>
  </si>
  <si>
    <t>宍道</t>
  </si>
  <si>
    <t>宍道（Y)</t>
  </si>
  <si>
    <t>安来</t>
  </si>
  <si>
    <t>広瀬</t>
  </si>
  <si>
    <t>崎</t>
  </si>
  <si>
    <t>木次</t>
  </si>
  <si>
    <t>木次(M)</t>
  </si>
  <si>
    <t>赤名</t>
  </si>
  <si>
    <t>掛合</t>
  </si>
  <si>
    <t>頓原</t>
  </si>
  <si>
    <t>三刀屋</t>
  </si>
  <si>
    <t>三成</t>
  </si>
  <si>
    <t>八代</t>
  </si>
  <si>
    <t>横田</t>
  </si>
  <si>
    <t>横田(Y)</t>
  </si>
  <si>
    <t>長浜</t>
  </si>
  <si>
    <t>知井宮</t>
  </si>
  <si>
    <t>古志</t>
  </si>
  <si>
    <t>鳶巣</t>
  </si>
  <si>
    <t>仁　多　郡</t>
    <rPh sb="0" eb="1">
      <t>ジン</t>
    </rPh>
    <rPh sb="2" eb="3">
      <t>タ</t>
    </rPh>
    <rPh sb="4" eb="5">
      <t>グン</t>
    </rPh>
    <phoneticPr fontId="5"/>
  </si>
  <si>
    <t>平田</t>
  </si>
  <si>
    <t>荘原</t>
  </si>
  <si>
    <t>直江</t>
  </si>
  <si>
    <t>出東</t>
  </si>
  <si>
    <t>大社</t>
  </si>
  <si>
    <t>大社(Y)</t>
  </si>
  <si>
    <t>大社(A)</t>
  </si>
  <si>
    <t>小田</t>
  </si>
  <si>
    <t>田儀</t>
  </si>
  <si>
    <t>須佐</t>
  </si>
  <si>
    <t>大代</t>
  </si>
  <si>
    <t>井田</t>
  </si>
  <si>
    <t>井田(Y)</t>
  </si>
  <si>
    <t>温泉津</t>
  </si>
  <si>
    <t>仁万</t>
  </si>
  <si>
    <t>馬路</t>
  </si>
  <si>
    <t>川本</t>
  </si>
  <si>
    <t>邑 智 郡</t>
    <rPh sb="0" eb="1">
      <t>ムラ</t>
    </rPh>
    <rPh sb="2" eb="3">
      <t>チ</t>
    </rPh>
    <rPh sb="4" eb="5">
      <t>グン</t>
    </rPh>
    <phoneticPr fontId="5"/>
  </si>
  <si>
    <t>江津</t>
  </si>
  <si>
    <t>江津西</t>
  </si>
  <si>
    <t>都野津</t>
  </si>
  <si>
    <t>波子</t>
  </si>
  <si>
    <t>浜田</t>
  </si>
  <si>
    <t>国府</t>
  </si>
  <si>
    <t>周布</t>
  </si>
  <si>
    <t>益田</t>
  </si>
  <si>
    <t>益田(M)</t>
  </si>
  <si>
    <t>高津</t>
  </si>
  <si>
    <t>三隅</t>
  </si>
  <si>
    <t>三隅(A)</t>
  </si>
  <si>
    <t>杵束</t>
  </si>
  <si>
    <t>美都</t>
  </si>
  <si>
    <t>津和野</t>
  </si>
  <si>
    <t>日原</t>
  </si>
  <si>
    <t>六日市</t>
  </si>
  <si>
    <t>七日市</t>
  </si>
  <si>
    <t>鹿足郡</t>
    <rPh sb="0" eb="1">
      <t>シカ</t>
    </rPh>
    <rPh sb="1" eb="2">
      <t>アシ</t>
    </rPh>
    <rPh sb="2" eb="3">
      <t>グン</t>
    </rPh>
    <phoneticPr fontId="5"/>
  </si>
  <si>
    <t>日本海新聞</t>
    <rPh sb="0" eb="2">
      <t>ニホン</t>
    </rPh>
    <rPh sb="2" eb="3">
      <t>カイ</t>
    </rPh>
    <phoneticPr fontId="5"/>
  </si>
  <si>
    <t>仁多郡</t>
  </si>
  <si>
    <t>飯石郡</t>
  </si>
  <si>
    <t>隠岐郡</t>
  </si>
  <si>
    <t>邑智郡</t>
  </si>
  <si>
    <t>山陰中央新報</t>
  </si>
  <si>
    <t>日本海新聞</t>
  </si>
  <si>
    <t>江崎</t>
  </si>
  <si>
    <t>小川</t>
  </si>
  <si>
    <t>弥富</t>
  </si>
  <si>
    <t>出雲地区小計</t>
    <rPh sb="0" eb="2">
      <t>イズモ</t>
    </rPh>
    <rPh sb="2" eb="4">
      <t>チク</t>
    </rPh>
    <rPh sb="4" eb="6">
      <t>ショウケイ</t>
    </rPh>
    <phoneticPr fontId="5"/>
  </si>
  <si>
    <t>石見地区小計</t>
    <rPh sb="0" eb="2">
      <t>イシミ</t>
    </rPh>
    <rPh sb="2" eb="4">
      <t>チク</t>
    </rPh>
    <rPh sb="4" eb="6">
      <t>ショウケイ</t>
    </rPh>
    <phoneticPr fontId="5"/>
  </si>
  <si>
    <t>山口県(阿武郡)</t>
  </si>
  <si>
    <t>島根県合計</t>
    <rPh sb="0" eb="2">
      <t>シマネ</t>
    </rPh>
    <rPh sb="2" eb="3">
      <t>ケン</t>
    </rPh>
    <rPh sb="3" eb="4">
      <t>ゴウ</t>
    </rPh>
    <rPh sb="4" eb="5">
      <t>ケイ</t>
    </rPh>
    <phoneticPr fontId="5"/>
  </si>
  <si>
    <t>【島根県　市郡別部数表】</t>
    <rPh sb="1" eb="3">
      <t>シマネ</t>
    </rPh>
    <rPh sb="3" eb="4">
      <t>ケン</t>
    </rPh>
    <rPh sb="5" eb="6">
      <t>シ</t>
    </rPh>
    <rPh sb="6" eb="7">
      <t>グン</t>
    </rPh>
    <rPh sb="7" eb="8">
      <t>ベツ</t>
    </rPh>
    <rPh sb="8" eb="11">
      <t>ブスウヒョウ</t>
    </rPh>
    <phoneticPr fontId="5"/>
  </si>
  <si>
    <t>古志原</t>
  </si>
  <si>
    <t>浜乃木</t>
  </si>
  <si>
    <t>下宇部尾</t>
  </si>
  <si>
    <t>宇賀荘</t>
  </si>
  <si>
    <t>出雲東</t>
  </si>
  <si>
    <t>出雲西</t>
  </si>
  <si>
    <t>日御碕</t>
  </si>
  <si>
    <t>大田西</t>
  </si>
  <si>
    <t>大森</t>
  </si>
  <si>
    <t>君谷別府</t>
  </si>
  <si>
    <t>浜田中央</t>
  </si>
  <si>
    <t>浜田西部</t>
  </si>
  <si>
    <t>美川</t>
  </si>
  <si>
    <t>益田北</t>
  </si>
  <si>
    <t>益田東</t>
  </si>
  <si>
    <t>西益田</t>
  </si>
  <si>
    <t>西郷</t>
    <rPh sb="0" eb="2">
      <t>サイゴウ</t>
    </rPh>
    <phoneticPr fontId="2"/>
  </si>
  <si>
    <t>浦郷</t>
    <rPh sb="0" eb="2">
      <t>ウラゴウ</t>
    </rPh>
    <phoneticPr fontId="2"/>
  </si>
  <si>
    <t>加茂</t>
    <rPh sb="0" eb="2">
      <t>カモ</t>
    </rPh>
    <phoneticPr fontId="2"/>
  </si>
  <si>
    <t>益田中央</t>
  </si>
  <si>
    <t>雲南市</t>
    <rPh sb="0" eb="2">
      <t>ウンナン</t>
    </rPh>
    <rPh sb="2" eb="3">
      <t>シ</t>
    </rPh>
    <phoneticPr fontId="5"/>
  </si>
  <si>
    <t>鹿足郡</t>
    <phoneticPr fontId="5"/>
  </si>
  <si>
    <t>折 込 枚 数</t>
    <phoneticPr fontId="5"/>
  </si>
  <si>
    <t>中央(M)</t>
  </si>
  <si>
    <t>南(Y)</t>
  </si>
  <si>
    <t>城東</t>
  </si>
  <si>
    <t>橋北(A)</t>
  </si>
  <si>
    <t>比津(Y)</t>
  </si>
  <si>
    <t>橋北(Y)</t>
  </si>
  <si>
    <t>知井宮(Y)</t>
  </si>
  <si>
    <t>大田東</t>
  </si>
  <si>
    <t>大田東(Y)</t>
  </si>
  <si>
    <t>大田西(Y)</t>
  </si>
  <si>
    <t>平田(Y)</t>
  </si>
  <si>
    <t>島根</t>
    <rPh sb="0" eb="2">
      <t>シマネ</t>
    </rPh>
    <phoneticPr fontId="5"/>
  </si>
  <si>
    <t>山口県萩市</t>
    <rPh sb="0" eb="3">
      <t>ヤマグチケン</t>
    </rPh>
    <rPh sb="3" eb="5">
      <t>ハギシ</t>
    </rPh>
    <phoneticPr fontId="5"/>
  </si>
  <si>
    <t>知井宮</t>
    <rPh sb="0" eb="1">
      <t>シ</t>
    </rPh>
    <rPh sb="1" eb="2">
      <t>イ</t>
    </rPh>
    <rPh sb="2" eb="3">
      <t>ミヤ</t>
    </rPh>
    <phoneticPr fontId="5"/>
  </si>
  <si>
    <t>出雲南(A)</t>
    <rPh sb="0" eb="2">
      <t>イズモ</t>
    </rPh>
    <phoneticPr fontId="5"/>
  </si>
  <si>
    <t>揖屋(A)</t>
    <phoneticPr fontId="5"/>
  </si>
  <si>
    <t>注</t>
    <phoneticPr fontId="5"/>
  </si>
  <si>
    <t>山口新聞</t>
    <rPh sb="0" eb="2">
      <t>ヤマグチ</t>
    </rPh>
    <rPh sb="2" eb="4">
      <t>シンブン</t>
    </rPh>
    <phoneticPr fontId="5"/>
  </si>
  <si>
    <t>飯石郡</t>
    <rPh sb="0" eb="1">
      <t>イイ</t>
    </rPh>
    <rPh sb="1" eb="2">
      <t>イシ</t>
    </rPh>
    <rPh sb="2" eb="3">
      <t>グン</t>
    </rPh>
    <phoneticPr fontId="5"/>
  </si>
  <si>
    <t>松江</t>
    <rPh sb="0" eb="1">
      <t>マツ</t>
    </rPh>
    <rPh sb="1" eb="2">
      <t>エ</t>
    </rPh>
    <phoneticPr fontId="5"/>
  </si>
  <si>
    <t>城東(A）</t>
    <rPh sb="0" eb="1">
      <t>シロ</t>
    </rPh>
    <rPh sb="1" eb="2">
      <t>ヒガシ</t>
    </rPh>
    <phoneticPr fontId="5"/>
  </si>
  <si>
    <t>注1 （山陰中央新報の日吉専売店は、旧松江市の橋南地区に表示していますが、新松江市の八雲町の日吉地区になります。）</t>
  </si>
  <si>
    <t>注2 （秋鹿合配店には、高の宮地区が含まれています。）</t>
  </si>
  <si>
    <t>注3 （朝日新聞の大庭専売店には、新松江市の八雲町の日吉地区が含まれています。）</t>
  </si>
  <si>
    <t>東出雲</t>
  </si>
  <si>
    <t>注  （山陰中央新報の八雲町日吉地区は、松江市橋南地区【注1】に表示しています。）</t>
  </si>
  <si>
    <t>安来西</t>
    <rPh sb="0" eb="2">
      <t>ヤスギ</t>
    </rPh>
    <rPh sb="2" eb="3">
      <t>ニシ</t>
    </rPh>
    <phoneticPr fontId="5"/>
  </si>
  <si>
    <t>伯太北</t>
    <rPh sb="0" eb="2">
      <t>ハクタ</t>
    </rPh>
    <rPh sb="2" eb="3">
      <t>キタ</t>
    </rPh>
    <phoneticPr fontId="5"/>
  </si>
  <si>
    <t>安来(Y)</t>
  </si>
  <si>
    <t>広瀬(Y)</t>
  </si>
  <si>
    <t>注7 （大塚合配店には、新安来市伯太町の安田地区が含まれています。）</t>
  </si>
  <si>
    <r>
      <t>西日登</t>
    </r>
    <r>
      <rPr>
        <sz val="8"/>
        <color indexed="8"/>
        <rFont val="ＭＳ ゴシック"/>
        <family val="3"/>
        <charset val="128"/>
      </rPr>
      <t>(注9)</t>
    </r>
    <rPh sb="0" eb="3">
      <t>ニシヒノボリ</t>
    </rPh>
    <rPh sb="4" eb="5">
      <t>チュウ</t>
    </rPh>
    <phoneticPr fontId="5"/>
  </si>
  <si>
    <t>大東</t>
  </si>
  <si>
    <t>注8 （温泉合配店には、仁多郡奥出雲町の鴨倉、河内地区が含まれています。）</t>
  </si>
  <si>
    <t>出雲中部</t>
    <rPh sb="0" eb="2">
      <t>イズモ</t>
    </rPh>
    <rPh sb="2" eb="4">
      <t>チュウブ</t>
    </rPh>
    <phoneticPr fontId="5"/>
  </si>
  <si>
    <t>出雲北</t>
    <rPh sb="0" eb="2">
      <t>イズモ</t>
    </rPh>
    <rPh sb="2" eb="3">
      <t>キタ</t>
    </rPh>
    <phoneticPr fontId="5"/>
  </si>
  <si>
    <t>出雲北</t>
    <rPh sb="0" eb="2">
      <t>イズモ</t>
    </rPh>
    <phoneticPr fontId="5"/>
  </si>
  <si>
    <t>出雲南</t>
    <rPh sb="0" eb="2">
      <t>イズモ</t>
    </rPh>
    <phoneticPr fontId="5"/>
  </si>
  <si>
    <t>出雲北(A)</t>
    <rPh sb="0" eb="2">
      <t>イズモ</t>
    </rPh>
    <rPh sb="2" eb="3">
      <t>キタ</t>
    </rPh>
    <phoneticPr fontId="5"/>
  </si>
  <si>
    <t>注 （仁多郡奥出雲町の鴨倉、河内地区は、雲南市木次町の温泉合配店【注8】に含まれています。）</t>
  </si>
  <si>
    <t>大社西</t>
    <rPh sb="2" eb="3">
      <t>ニシ</t>
    </rPh>
    <phoneticPr fontId="5"/>
  </si>
  <si>
    <t>斐川</t>
    <rPh sb="0" eb="2">
      <t>ヒカワ</t>
    </rPh>
    <phoneticPr fontId="5"/>
  </si>
  <si>
    <t>斐川(A)</t>
    <rPh sb="0" eb="2">
      <t>ヒカワ</t>
    </rPh>
    <phoneticPr fontId="5"/>
  </si>
  <si>
    <t>大代(Y)</t>
  </si>
  <si>
    <t>産経新聞</t>
    <rPh sb="0" eb="2">
      <t>サンケイ</t>
    </rPh>
    <rPh sb="2" eb="4">
      <t>シンブン</t>
    </rPh>
    <phoneticPr fontId="5"/>
  </si>
  <si>
    <t>注12 （志学合配店には、飯南町の角井地区が含まれています。）</t>
  </si>
  <si>
    <t>注13 （山陰中央新報の井田販売店には、川本町の白地地区が含まれています。）</t>
  </si>
  <si>
    <t>　大田市</t>
    <phoneticPr fontId="5"/>
  </si>
  <si>
    <t>注15 （出羽合配店には、美郷町の比敷・宮内・村之郷地区が含まれています。）</t>
  </si>
  <si>
    <t>有福</t>
  </si>
  <si>
    <t>東浜田(Y)</t>
  </si>
  <si>
    <t>長浜(Y)</t>
  </si>
  <si>
    <t>周布(Y)</t>
  </si>
  <si>
    <t>国府(Y)</t>
  </si>
  <si>
    <t>東浜田</t>
  </si>
  <si>
    <t xml:space="preserve"> 浜田市</t>
    <rPh sb="1" eb="4">
      <t>ハマダシ</t>
    </rPh>
    <phoneticPr fontId="5"/>
  </si>
  <si>
    <t>(青原含む)</t>
  </si>
  <si>
    <t>日原中央</t>
  </si>
  <si>
    <t>益田中央(A)</t>
  </si>
  <si>
    <t>益田北(A)</t>
  </si>
  <si>
    <t xml:space="preserve"> 益田市・鹿足郡</t>
    <rPh sb="1" eb="3">
      <t>マスダ</t>
    </rPh>
    <rPh sb="3" eb="4">
      <t>シ</t>
    </rPh>
    <phoneticPr fontId="5"/>
  </si>
  <si>
    <t xml:space="preserve"> 山口県萩市・広島県北広島町</t>
    <rPh sb="1" eb="4">
      <t>ヤマグチケン</t>
    </rPh>
    <rPh sb="4" eb="6">
      <t>ハギシ</t>
    </rPh>
    <rPh sb="7" eb="10">
      <t>ヒロシマケン</t>
    </rPh>
    <rPh sb="10" eb="14">
      <t>キタヒロシマチョウ</t>
    </rPh>
    <phoneticPr fontId="5"/>
  </si>
  <si>
    <t>注4 （読売新聞の東専売店には、新松江市の八雲町の岩坂・日吉地区が含まれています。）</t>
    <rPh sb="9" eb="10">
      <t>ヒガシ</t>
    </rPh>
    <phoneticPr fontId="5"/>
  </si>
  <si>
    <t>掛合(Y)</t>
  </si>
  <si>
    <t>三原</t>
  </si>
  <si>
    <t>雲　南　市</t>
    <rPh sb="0" eb="1">
      <t>クモ</t>
    </rPh>
    <rPh sb="2" eb="3">
      <t>ミナミ</t>
    </rPh>
    <rPh sb="4" eb="5">
      <t>シ</t>
    </rPh>
    <phoneticPr fontId="5"/>
  </si>
  <si>
    <t>注  （宍道町の伊志見地区の山陰中央新報は出雲市の斐川東部販売店【注11】に含まれています。）</t>
    <rPh sb="21" eb="24">
      <t>イズモシ</t>
    </rPh>
    <phoneticPr fontId="5"/>
  </si>
  <si>
    <t>注5 （千酌合配店には、美保関町の菅浦、北浦地区が含まれています。）</t>
  </si>
  <si>
    <t>山県中野</t>
    <rPh sb="0" eb="2">
      <t>ヤマガタ</t>
    </rPh>
    <rPh sb="2" eb="4">
      <t>ナカノ</t>
    </rPh>
    <phoneticPr fontId="5"/>
  </si>
  <si>
    <t>読売新聞</t>
    <phoneticPr fontId="5"/>
  </si>
  <si>
    <t>読売新聞</t>
    <phoneticPr fontId="5"/>
  </si>
  <si>
    <t>毎日新聞</t>
    <rPh sb="0" eb="2">
      <t>マイニチ</t>
    </rPh>
    <phoneticPr fontId="5"/>
  </si>
  <si>
    <t>○</t>
    <phoneticPr fontId="5"/>
  </si>
  <si>
    <t>東出雲町</t>
    <rPh sb="0" eb="1">
      <t>ヒガシ</t>
    </rPh>
    <rPh sb="1" eb="4">
      <t>イズモチョウ</t>
    </rPh>
    <phoneticPr fontId="5"/>
  </si>
  <si>
    <t>島根町</t>
    <phoneticPr fontId="5"/>
  </si>
  <si>
    <t>鹿島町</t>
    <phoneticPr fontId="5"/>
  </si>
  <si>
    <t>美保関町</t>
    <phoneticPr fontId="5"/>
  </si>
  <si>
    <t>八雲町</t>
    <phoneticPr fontId="5"/>
  </si>
  <si>
    <t>八束町</t>
    <phoneticPr fontId="5"/>
  </si>
  <si>
    <t>玉湯町</t>
    <phoneticPr fontId="5"/>
  </si>
  <si>
    <t>宍道町</t>
    <phoneticPr fontId="5"/>
  </si>
  <si>
    <t>広瀬町</t>
    <phoneticPr fontId="5"/>
  </si>
  <si>
    <t>伯太町</t>
    <phoneticPr fontId="5"/>
  </si>
  <si>
    <t>隠岐の島町</t>
    <phoneticPr fontId="5"/>
  </si>
  <si>
    <t>海士町</t>
    <phoneticPr fontId="5"/>
  </si>
  <si>
    <t>西ノ島町</t>
    <phoneticPr fontId="5"/>
  </si>
  <si>
    <t>知夫村</t>
    <phoneticPr fontId="5"/>
  </si>
  <si>
    <t>木次町</t>
    <phoneticPr fontId="5"/>
  </si>
  <si>
    <t>加茂町</t>
    <phoneticPr fontId="5"/>
  </si>
  <si>
    <t>大東町</t>
    <phoneticPr fontId="5"/>
  </si>
  <si>
    <t>掛合町</t>
    <phoneticPr fontId="5"/>
  </si>
  <si>
    <t>吉田町</t>
    <phoneticPr fontId="5"/>
  </si>
  <si>
    <t>三刀屋町</t>
    <phoneticPr fontId="5"/>
  </si>
  <si>
    <t>旧平田市</t>
    <phoneticPr fontId="5"/>
  </si>
  <si>
    <t>大社町</t>
    <phoneticPr fontId="5"/>
  </si>
  <si>
    <t>湖陵町</t>
    <phoneticPr fontId="5"/>
  </si>
  <si>
    <t>多伎町</t>
    <phoneticPr fontId="5"/>
  </si>
  <si>
    <t>佐田町</t>
    <phoneticPr fontId="5"/>
  </si>
  <si>
    <t>温泉津町</t>
    <phoneticPr fontId="5"/>
  </si>
  <si>
    <t>仁摩町</t>
    <phoneticPr fontId="5"/>
  </si>
  <si>
    <t>川本町</t>
    <phoneticPr fontId="5"/>
  </si>
  <si>
    <t>美郷町</t>
    <phoneticPr fontId="5"/>
  </si>
  <si>
    <t>邑南町</t>
    <phoneticPr fontId="5"/>
  </si>
  <si>
    <t>金城町</t>
    <phoneticPr fontId="5"/>
  </si>
  <si>
    <t>旭町</t>
    <phoneticPr fontId="5"/>
  </si>
  <si>
    <t>弥栄村</t>
    <phoneticPr fontId="5"/>
  </si>
  <si>
    <t>匹見町</t>
    <phoneticPr fontId="5"/>
  </si>
  <si>
    <t>美都町</t>
    <phoneticPr fontId="5"/>
  </si>
  <si>
    <t>津和野町</t>
    <phoneticPr fontId="5"/>
  </si>
  <si>
    <t>田万川町</t>
    <phoneticPr fontId="5"/>
  </si>
  <si>
    <t>須佐町</t>
    <phoneticPr fontId="5"/>
  </si>
  <si>
    <t>販売店</t>
  </si>
  <si>
    <t>部数</t>
  </si>
  <si>
    <t>ス　ポ　ン　サ　ー　名</t>
    <rPh sb="10" eb="11">
      <t>メイ</t>
    </rPh>
    <phoneticPr fontId="5"/>
  </si>
  <si>
    <t>橋南地区</t>
    <rPh sb="2" eb="4">
      <t>チク</t>
    </rPh>
    <phoneticPr fontId="5"/>
  </si>
  <si>
    <t>橋北地区</t>
    <rPh sb="2" eb="4">
      <t>チク</t>
    </rPh>
    <phoneticPr fontId="5"/>
  </si>
  <si>
    <t>小計</t>
    <rPh sb="0" eb="2">
      <t>ショウケイ</t>
    </rPh>
    <phoneticPr fontId="5"/>
  </si>
  <si>
    <t>合計</t>
    <rPh sb="0" eb="2">
      <t>ゴウケイ</t>
    </rPh>
    <phoneticPr fontId="5"/>
  </si>
  <si>
    <t>加賀</t>
    <rPh sb="0" eb="1">
      <t>カ</t>
    </rPh>
    <rPh sb="1" eb="2">
      <t>ガ</t>
    </rPh>
    <phoneticPr fontId="5"/>
  </si>
  <si>
    <t>安来</t>
    <phoneticPr fontId="5"/>
  </si>
  <si>
    <t>荒島</t>
    <rPh sb="0" eb="1">
      <t>アラ</t>
    </rPh>
    <rPh sb="1" eb="2">
      <t>シマ</t>
    </rPh>
    <phoneticPr fontId="5"/>
  </si>
  <si>
    <t>切川</t>
    <phoneticPr fontId="5"/>
  </si>
  <si>
    <t>島田</t>
    <phoneticPr fontId="5"/>
  </si>
  <si>
    <r>
      <t>大塚</t>
    </r>
    <r>
      <rPr>
        <sz val="8"/>
        <color indexed="8"/>
        <rFont val="ＭＳ ゴシック"/>
        <family val="3"/>
        <charset val="128"/>
      </rPr>
      <t>(注7)</t>
    </r>
    <rPh sb="3" eb="4">
      <t>チュウ</t>
    </rPh>
    <phoneticPr fontId="5"/>
  </si>
  <si>
    <t>飯梨</t>
    <phoneticPr fontId="5"/>
  </si>
  <si>
    <t>広瀬</t>
    <phoneticPr fontId="5"/>
  </si>
  <si>
    <t>山佐</t>
    <phoneticPr fontId="5"/>
  </si>
  <si>
    <t>比田</t>
    <phoneticPr fontId="5"/>
  </si>
  <si>
    <t>西谷</t>
    <phoneticPr fontId="5"/>
  </si>
  <si>
    <t>布部</t>
    <phoneticPr fontId="5"/>
  </si>
  <si>
    <t>赤屋</t>
    <phoneticPr fontId="5"/>
  </si>
  <si>
    <t>西郷</t>
    <phoneticPr fontId="5"/>
  </si>
  <si>
    <t>菱浦</t>
    <phoneticPr fontId="5"/>
  </si>
  <si>
    <t>浦郷</t>
    <phoneticPr fontId="5"/>
  </si>
  <si>
    <t>黒木</t>
    <phoneticPr fontId="5"/>
  </si>
  <si>
    <t>知夫</t>
    <phoneticPr fontId="5"/>
  </si>
  <si>
    <t>木次</t>
    <phoneticPr fontId="5"/>
  </si>
  <si>
    <r>
      <t>温泉</t>
    </r>
    <r>
      <rPr>
        <sz val="8"/>
        <color indexed="8"/>
        <rFont val="ＭＳ ゴシック"/>
        <family val="3"/>
        <charset val="128"/>
      </rPr>
      <t>(注8)</t>
    </r>
    <rPh sb="0" eb="1">
      <t>オン</t>
    </rPh>
    <rPh sb="3" eb="4">
      <t>チュウ</t>
    </rPh>
    <phoneticPr fontId="5"/>
  </si>
  <si>
    <t>加茂</t>
    <phoneticPr fontId="5"/>
  </si>
  <si>
    <r>
      <t>大東</t>
    </r>
    <r>
      <rPr>
        <sz val="8"/>
        <color indexed="8"/>
        <rFont val="ＭＳ ゴシック"/>
        <family val="3"/>
        <charset val="128"/>
      </rPr>
      <t>(注10)</t>
    </r>
    <rPh sb="3" eb="4">
      <t>チュウ</t>
    </rPh>
    <phoneticPr fontId="5"/>
  </si>
  <si>
    <t>久野</t>
    <phoneticPr fontId="5"/>
  </si>
  <si>
    <t>海潮</t>
    <phoneticPr fontId="5"/>
  </si>
  <si>
    <t>佐世</t>
    <phoneticPr fontId="5"/>
  </si>
  <si>
    <r>
      <t>幡屋</t>
    </r>
    <r>
      <rPr>
        <sz val="8"/>
        <color indexed="8"/>
        <rFont val="ＭＳ ゴシック"/>
        <family val="3"/>
        <charset val="128"/>
      </rPr>
      <t>(注10)</t>
    </r>
    <rPh sb="3" eb="4">
      <t>チュウ</t>
    </rPh>
    <phoneticPr fontId="5"/>
  </si>
  <si>
    <t>阿用</t>
    <phoneticPr fontId="5"/>
  </si>
  <si>
    <t>掛合</t>
    <phoneticPr fontId="5"/>
  </si>
  <si>
    <t>波多</t>
    <phoneticPr fontId="5"/>
  </si>
  <si>
    <t>多根</t>
    <phoneticPr fontId="5"/>
  </si>
  <si>
    <t>松笠</t>
    <phoneticPr fontId="5"/>
  </si>
  <si>
    <t>吉田</t>
    <phoneticPr fontId="5"/>
  </si>
  <si>
    <t>鍋山</t>
    <rPh sb="0" eb="1">
      <t>ナベ</t>
    </rPh>
    <rPh sb="1" eb="2">
      <t>ヤマ</t>
    </rPh>
    <phoneticPr fontId="5"/>
  </si>
  <si>
    <t>赤名</t>
    <phoneticPr fontId="5"/>
  </si>
  <si>
    <t>来島</t>
    <phoneticPr fontId="5"/>
  </si>
  <si>
    <t>頓原</t>
    <phoneticPr fontId="5"/>
  </si>
  <si>
    <t>三成</t>
    <phoneticPr fontId="5"/>
  </si>
  <si>
    <t>布勢</t>
    <phoneticPr fontId="5"/>
  </si>
  <si>
    <t>亀嵩</t>
    <phoneticPr fontId="5"/>
  </si>
  <si>
    <t>阿井</t>
    <phoneticPr fontId="5"/>
  </si>
  <si>
    <t>横田</t>
    <phoneticPr fontId="5"/>
  </si>
  <si>
    <t>馬木</t>
    <phoneticPr fontId="5"/>
  </si>
  <si>
    <t>八川</t>
    <phoneticPr fontId="5"/>
  </si>
  <si>
    <t>出雲</t>
    <rPh sb="0" eb="1">
      <t>デ</t>
    </rPh>
    <rPh sb="1" eb="2">
      <t>クモ</t>
    </rPh>
    <phoneticPr fontId="5"/>
  </si>
  <si>
    <t>高松</t>
    <phoneticPr fontId="5"/>
  </si>
  <si>
    <t>神西</t>
    <phoneticPr fontId="5"/>
  </si>
  <si>
    <t>長浜</t>
    <phoneticPr fontId="5"/>
  </si>
  <si>
    <t>知井宮</t>
    <phoneticPr fontId="5"/>
  </si>
  <si>
    <t>古志</t>
    <phoneticPr fontId="5"/>
  </si>
  <si>
    <t>朝山</t>
    <phoneticPr fontId="5"/>
  </si>
  <si>
    <t>上津</t>
    <phoneticPr fontId="5"/>
  </si>
  <si>
    <t>川跡</t>
    <phoneticPr fontId="5"/>
  </si>
  <si>
    <t>高浜</t>
    <phoneticPr fontId="5"/>
  </si>
  <si>
    <t>鳶巣</t>
    <phoneticPr fontId="5"/>
  </si>
  <si>
    <t>平田</t>
    <phoneticPr fontId="5"/>
  </si>
  <si>
    <t>国富</t>
    <rPh sb="0" eb="1">
      <t>クニ</t>
    </rPh>
    <rPh sb="1" eb="2">
      <t>トミ</t>
    </rPh>
    <phoneticPr fontId="5"/>
  </si>
  <si>
    <t>出西</t>
    <phoneticPr fontId="5"/>
  </si>
  <si>
    <t>大社東</t>
    <phoneticPr fontId="5"/>
  </si>
  <si>
    <t>遙堪</t>
    <phoneticPr fontId="5"/>
  </si>
  <si>
    <t>荒木</t>
    <phoneticPr fontId="5"/>
  </si>
  <si>
    <t>江南</t>
    <phoneticPr fontId="5"/>
  </si>
  <si>
    <t>西浜</t>
    <phoneticPr fontId="5"/>
  </si>
  <si>
    <t>久村</t>
    <phoneticPr fontId="5"/>
  </si>
  <si>
    <t>須佐</t>
    <phoneticPr fontId="5"/>
  </si>
  <si>
    <t>日原</t>
    <phoneticPr fontId="5"/>
  </si>
  <si>
    <t>柿木</t>
    <phoneticPr fontId="5"/>
  </si>
  <si>
    <t>江崎</t>
    <phoneticPr fontId="5"/>
  </si>
  <si>
    <t>小川</t>
    <phoneticPr fontId="5"/>
  </si>
  <si>
    <t>須佐</t>
    <phoneticPr fontId="5"/>
  </si>
  <si>
    <t>弥富</t>
    <phoneticPr fontId="5"/>
  </si>
  <si>
    <t>三隅町</t>
    <phoneticPr fontId="5"/>
  </si>
  <si>
    <t>広島県     北広島町</t>
    <rPh sb="0" eb="3">
      <t>ヒロシマケン</t>
    </rPh>
    <rPh sb="8" eb="11">
      <t>キタヒロシマ</t>
    </rPh>
    <rPh sb="11" eb="12">
      <t>チョウ</t>
    </rPh>
    <phoneticPr fontId="5"/>
  </si>
  <si>
    <t>　雲南市･飯石郡</t>
    <rPh sb="1" eb="3">
      <t>ウンナン</t>
    </rPh>
    <rPh sb="3" eb="4">
      <t>シ</t>
    </rPh>
    <rPh sb="5" eb="7">
      <t>イイシ</t>
    </rPh>
    <rPh sb="7" eb="8">
      <t>グン</t>
    </rPh>
    <phoneticPr fontId="5"/>
  </si>
  <si>
    <t>◯</t>
    <phoneticPr fontId="5"/>
  </si>
  <si>
    <t>◯</t>
    <phoneticPr fontId="5"/>
  </si>
  <si>
    <t>野波</t>
    <phoneticPr fontId="5"/>
  </si>
  <si>
    <t>多古</t>
    <phoneticPr fontId="5"/>
  </si>
  <si>
    <t>鹿島</t>
    <rPh sb="0" eb="2">
      <t>カシマ</t>
    </rPh>
    <phoneticPr fontId="5"/>
  </si>
  <si>
    <r>
      <t>(</t>
    </r>
    <r>
      <rPr>
        <sz val="8"/>
        <color indexed="8"/>
        <rFont val="ＭＳ ゴシック"/>
        <family val="3"/>
        <charset val="128"/>
      </rPr>
      <t>廃店</t>
    </r>
    <r>
      <rPr>
        <sz val="8"/>
        <color indexed="8"/>
        <rFont val="Century Gothic"/>
        <family val="2"/>
      </rPr>
      <t>)</t>
    </r>
    <rPh sb="1" eb="3">
      <t>ハイテン</t>
    </rPh>
    <phoneticPr fontId="4"/>
  </si>
  <si>
    <t>隠 岐 郡</t>
    <rPh sb="0" eb="1">
      <t>イン</t>
    </rPh>
    <rPh sb="2" eb="3">
      <t>チマタ</t>
    </rPh>
    <rPh sb="4" eb="5">
      <t>グン</t>
    </rPh>
    <phoneticPr fontId="5"/>
  </si>
  <si>
    <t>≪他県≫</t>
    <rPh sb="1" eb="3">
      <t>タケン</t>
    </rPh>
    <rPh sb="3" eb="4">
      <t>ヤマガタ</t>
    </rPh>
    <phoneticPr fontId="5"/>
  </si>
  <si>
    <t>他県</t>
    <rPh sb="0" eb="2">
      <t>タケン</t>
    </rPh>
    <phoneticPr fontId="5"/>
  </si>
  <si>
    <t>　邑智郡</t>
    <rPh sb="1" eb="3">
      <t>オオチ</t>
    </rPh>
    <rPh sb="3" eb="4">
      <t>グン</t>
    </rPh>
    <phoneticPr fontId="5"/>
  </si>
  <si>
    <t>〇</t>
    <phoneticPr fontId="5"/>
  </si>
  <si>
    <t>加計八幡</t>
    <rPh sb="0" eb="2">
      <t>カケイ</t>
    </rPh>
    <rPh sb="2" eb="4">
      <t>ヤハタ</t>
    </rPh>
    <phoneticPr fontId="5"/>
  </si>
  <si>
    <t>野井</t>
  </si>
  <si>
    <t>○</t>
    <phoneticPr fontId="5"/>
  </si>
  <si>
    <t>○</t>
    <phoneticPr fontId="5"/>
  </si>
  <si>
    <t>松江市</t>
    <phoneticPr fontId="5"/>
  </si>
  <si>
    <t>出雲市</t>
    <phoneticPr fontId="5"/>
  </si>
  <si>
    <t>安来市</t>
    <phoneticPr fontId="5"/>
  </si>
  <si>
    <t>浜田市</t>
    <phoneticPr fontId="5"/>
  </si>
  <si>
    <t>益田市</t>
    <phoneticPr fontId="5"/>
  </si>
  <si>
    <t>大田市</t>
    <phoneticPr fontId="5"/>
  </si>
  <si>
    <t>江津市</t>
    <phoneticPr fontId="5"/>
  </si>
  <si>
    <t>揖屋(Y)</t>
    <phoneticPr fontId="5"/>
  </si>
  <si>
    <t>窪田</t>
    <rPh sb="0" eb="2">
      <t>クボタ</t>
    </rPh>
    <phoneticPr fontId="5"/>
  </si>
  <si>
    <t>斐川中部</t>
    <rPh sb="0" eb="2">
      <t>ヒカワ</t>
    </rPh>
    <rPh sb="2" eb="4">
      <t>チュウブ</t>
    </rPh>
    <phoneticPr fontId="5"/>
  </si>
  <si>
    <t>斐川西部</t>
    <rPh sb="0" eb="2">
      <t>ヒカワ</t>
    </rPh>
    <rPh sb="2" eb="4">
      <t>セイブ</t>
    </rPh>
    <phoneticPr fontId="5"/>
  </si>
  <si>
    <t>注18 （口羽合配店には、阿須那地区が含まれています。）</t>
    <rPh sb="5" eb="7">
      <t>クチバ</t>
    </rPh>
    <rPh sb="13" eb="16">
      <t>アスナ</t>
    </rPh>
    <phoneticPr fontId="5"/>
  </si>
  <si>
    <t>注20 （今福合配店には、美又地区が含まれています。）</t>
  </si>
  <si>
    <t>六日市(Y)</t>
  </si>
  <si>
    <t>注17（大野合配店には、出雲市美野町の美野園とその周辺が含まれています。）</t>
    <rPh sb="4" eb="6">
      <t>オオノ</t>
    </rPh>
    <rPh sb="12" eb="15">
      <t>イズモシ</t>
    </rPh>
    <rPh sb="15" eb="18">
      <t>ヨシノチョウ</t>
    </rPh>
    <rPh sb="19" eb="21">
      <t>ミノ</t>
    </rPh>
    <rPh sb="21" eb="22">
      <t>エン</t>
    </rPh>
    <rPh sb="25" eb="27">
      <t>シュウヘン</t>
    </rPh>
    <rPh sb="28" eb="29">
      <t>フク</t>
    </rPh>
    <phoneticPr fontId="5"/>
  </si>
  <si>
    <t>注27（山陰中央新報の給下販売店には、出雲市上津の和久輪地区が含まれています。）</t>
    <rPh sb="11" eb="13">
      <t>キュウシタ</t>
    </rPh>
    <rPh sb="19" eb="22">
      <t>イズモシ</t>
    </rPh>
    <rPh sb="22" eb="24">
      <t>カミツ</t>
    </rPh>
    <phoneticPr fontId="5"/>
  </si>
  <si>
    <t>稗原(注25)</t>
    <phoneticPr fontId="5"/>
  </si>
  <si>
    <t>注25（稗原合配店には、雲南市三刀屋町の里坊・根波別所地区が含まれています。）</t>
    <rPh sb="4" eb="6">
      <t>ヒエバラ</t>
    </rPh>
    <rPh sb="12" eb="15">
      <t>ウンナンシ</t>
    </rPh>
    <rPh sb="15" eb="18">
      <t>ミトヤ</t>
    </rPh>
    <rPh sb="18" eb="19">
      <t>チョウ</t>
    </rPh>
    <rPh sb="20" eb="21">
      <t>サト</t>
    </rPh>
    <rPh sb="21" eb="22">
      <t>ボウ</t>
    </rPh>
    <rPh sb="23" eb="24">
      <t>ネ</t>
    </rPh>
    <rPh sb="24" eb="25">
      <t>ナミ</t>
    </rPh>
    <phoneticPr fontId="5"/>
  </si>
  <si>
    <t>斐川東部(注11.26)</t>
    <rPh sb="0" eb="2">
      <t>ヒカワ</t>
    </rPh>
    <rPh sb="2" eb="4">
      <t>トウブ</t>
    </rPh>
    <phoneticPr fontId="5"/>
  </si>
  <si>
    <t>注   （川本町の白地地区は、大田市の山陰中央新報の井田販売店【注13】に含まれています。）</t>
  </si>
  <si>
    <t>注   （美郷町の米山・桓谷地区は、大田市の山陰中央新報の水上西販売店【注28】に含まれています。）</t>
    <rPh sb="5" eb="7">
      <t>ミサト</t>
    </rPh>
    <rPh sb="29" eb="31">
      <t>ミズカミ</t>
    </rPh>
    <rPh sb="31" eb="32">
      <t>ニシ</t>
    </rPh>
    <phoneticPr fontId="5"/>
  </si>
  <si>
    <t>　江津市</t>
    <rPh sb="1" eb="3">
      <t>ゴウツ</t>
    </rPh>
    <rPh sb="3" eb="4">
      <t>シ</t>
    </rPh>
    <phoneticPr fontId="5"/>
  </si>
  <si>
    <t>注  （三刀屋町の里坊・根波別所地区は、出雲市の稗原合配店【注25】に含まれています。）</t>
    <rPh sb="4" eb="7">
      <t>ミトヤ</t>
    </rPh>
    <rPh sb="9" eb="11">
      <t>サトボウ</t>
    </rPh>
    <rPh sb="12" eb="16">
      <t>ネバベッショ</t>
    </rPh>
    <rPh sb="20" eb="23">
      <t>イズモシ</t>
    </rPh>
    <rPh sb="24" eb="26">
      <t>ヒエバラ</t>
    </rPh>
    <phoneticPr fontId="5"/>
  </si>
  <si>
    <t>注9 （西日登合配店には、吉田町の田井地区がおよび三刀屋町の上熊谷地区が含まれています。）</t>
    <rPh sb="25" eb="29">
      <t>ミトヤチョウ</t>
    </rPh>
    <rPh sb="30" eb="31">
      <t>カミ</t>
    </rPh>
    <rPh sb="31" eb="33">
      <t>クマタニ</t>
    </rPh>
    <rPh sb="33" eb="35">
      <t>チク</t>
    </rPh>
    <phoneticPr fontId="5"/>
  </si>
  <si>
    <t>注10（山陰中央新報の大東販売店と幡屋販売店には、雲南市大東町の春殖地区が含まれています。）</t>
  </si>
  <si>
    <t>注 （飯南町の角井地区は、大田市の志学合配店【注12】に含まれています。）</t>
  </si>
  <si>
    <t>注  （上津の和久輪地区は、雲南市の給下販売店【注27】に含まれています。）</t>
    <rPh sb="4" eb="6">
      <t>カミツ</t>
    </rPh>
    <rPh sb="14" eb="16">
      <t>ウンナン</t>
    </rPh>
    <rPh sb="16" eb="17">
      <t>シ</t>
    </rPh>
    <rPh sb="18" eb="20">
      <t>キュウシタ</t>
    </rPh>
    <rPh sb="20" eb="23">
      <t>ハンバイテン</t>
    </rPh>
    <phoneticPr fontId="5"/>
  </si>
  <si>
    <t>注  （旧平田市美野町の美野園とその周辺は松江市の大野合配店【注17】に含まれています。）</t>
    <rPh sb="4" eb="5">
      <t>キュウ</t>
    </rPh>
    <rPh sb="5" eb="7">
      <t>ヒラタ</t>
    </rPh>
    <rPh sb="7" eb="8">
      <t>シ</t>
    </rPh>
    <rPh sb="8" eb="11">
      <t>ヨシノチョウ</t>
    </rPh>
    <rPh sb="12" eb="14">
      <t>ミノ</t>
    </rPh>
    <rPh sb="14" eb="15">
      <t>エン</t>
    </rPh>
    <rPh sb="18" eb="20">
      <t>シュウヘン</t>
    </rPh>
    <rPh sb="21" eb="24">
      <t>マツエシ</t>
    </rPh>
    <rPh sb="25" eb="27">
      <t>オオノ</t>
    </rPh>
    <rPh sb="27" eb="28">
      <t>ゴウ</t>
    </rPh>
    <rPh sb="28" eb="29">
      <t>ハイ</t>
    </rPh>
    <rPh sb="29" eb="30">
      <t>テン</t>
    </rPh>
    <phoneticPr fontId="5"/>
  </si>
  <si>
    <t>注11（山陰中央新報の斐川東部販売店には、松江市宍道町の伊志見地区が含まれています。）</t>
  </si>
  <si>
    <t>広島県(北広島町)</t>
    <rPh sb="4" eb="5">
      <t>キタ</t>
    </rPh>
    <rPh sb="5" eb="7">
      <t>ヒロシマ</t>
    </rPh>
    <rPh sb="7" eb="8">
      <t>マチ</t>
    </rPh>
    <phoneticPr fontId="5"/>
  </si>
  <si>
    <t>三刀屋</t>
    <phoneticPr fontId="5"/>
  </si>
  <si>
    <t>斐川町</t>
    <rPh sb="2" eb="3">
      <t>マチ</t>
    </rPh>
    <phoneticPr fontId="5"/>
  </si>
  <si>
    <t>吉賀町</t>
    <rPh sb="0" eb="2">
      <t>ヨシガ</t>
    </rPh>
    <phoneticPr fontId="5"/>
  </si>
  <si>
    <t>平田東部</t>
    <rPh sb="0" eb="2">
      <t>ヒラタ</t>
    </rPh>
    <rPh sb="3" eb="4">
      <t>ブ</t>
    </rPh>
    <phoneticPr fontId="5"/>
  </si>
  <si>
    <t>安来(Y)</t>
    <rPh sb="0" eb="2">
      <t>ヤスギ</t>
    </rPh>
    <phoneticPr fontId="4"/>
  </si>
  <si>
    <t>○荒島</t>
    <rPh sb="1" eb="3">
      <t>アラジマ</t>
    </rPh>
    <phoneticPr fontId="5"/>
  </si>
  <si>
    <t>城東(A)</t>
  </si>
  <si>
    <t>〇</t>
  </si>
  <si>
    <t>上乃木</t>
    <rPh sb="0" eb="3">
      <t>アゲノギ</t>
    </rPh>
    <phoneticPr fontId="4"/>
  </si>
  <si>
    <t>大庭</t>
  </si>
  <si>
    <t>大庭北</t>
    <rPh sb="0" eb="1">
      <t>オオ</t>
    </rPh>
    <rPh sb="1" eb="2">
      <t>ニワ</t>
    </rPh>
    <rPh sb="2" eb="3">
      <t>キタ</t>
    </rPh>
    <phoneticPr fontId="4"/>
  </si>
  <si>
    <r>
      <t xml:space="preserve">日吉 </t>
    </r>
    <r>
      <rPr>
        <sz val="8"/>
        <rFont val="ＭＳ Ｐゴシック"/>
        <family val="3"/>
        <charset val="128"/>
      </rPr>
      <t>(注1)</t>
    </r>
    <rPh sb="4" eb="5">
      <t>チュウ</t>
    </rPh>
    <phoneticPr fontId="4"/>
  </si>
  <si>
    <t>黒田</t>
  </si>
  <si>
    <t>東部</t>
  </si>
  <si>
    <t>川津北</t>
    <rPh sb="0" eb="2">
      <t>カワツ</t>
    </rPh>
    <rPh sb="2" eb="3">
      <t>キタ</t>
    </rPh>
    <phoneticPr fontId="4"/>
  </si>
  <si>
    <t>川津南</t>
    <rPh sb="0" eb="2">
      <t>カワツ</t>
    </rPh>
    <rPh sb="2" eb="3">
      <t>ミナミ</t>
    </rPh>
    <phoneticPr fontId="4"/>
  </si>
  <si>
    <t>朝酌</t>
  </si>
  <si>
    <t>古江</t>
  </si>
  <si>
    <r>
      <t xml:space="preserve">秋鹿 </t>
    </r>
    <r>
      <rPr>
        <sz val="8"/>
        <rFont val="ＭＳ Ｐゴシック"/>
        <family val="3"/>
        <charset val="128"/>
      </rPr>
      <t>(注2)</t>
    </r>
    <rPh sb="4" eb="5">
      <t>チュウ</t>
    </rPh>
    <phoneticPr fontId="4"/>
  </si>
  <si>
    <t>大野 (注17)</t>
  </si>
  <si>
    <t>橋北</t>
    <rPh sb="0" eb="1">
      <t>ハシ</t>
    </rPh>
    <rPh sb="1" eb="2">
      <t>キタ</t>
    </rPh>
    <phoneticPr fontId="4"/>
  </si>
  <si>
    <t>大庭(注3)</t>
    <rPh sb="3" eb="4">
      <t>チュウ</t>
    </rPh>
    <phoneticPr fontId="4"/>
  </si>
  <si>
    <t>東(注4)</t>
    <rPh sb="0" eb="1">
      <t>ヒガシ</t>
    </rPh>
    <phoneticPr fontId="4"/>
  </si>
  <si>
    <t>橋北</t>
    <rPh sb="0" eb="1">
      <t>ハシ</t>
    </rPh>
    <phoneticPr fontId="4"/>
  </si>
  <si>
    <t>城東城西</t>
    <rPh sb="0" eb="2">
      <t>ジョウトウ</t>
    </rPh>
    <phoneticPr fontId="4"/>
  </si>
  <si>
    <t>橋北(A)</t>
    <rPh sb="0" eb="2">
      <t>キョウホク</t>
    </rPh>
    <phoneticPr fontId="4"/>
  </si>
  <si>
    <t>揖屋(A)</t>
    <rPh sb="0" eb="2">
      <t>イヤ</t>
    </rPh>
    <phoneticPr fontId="4"/>
  </si>
  <si>
    <t>城西(M)(城東Mに統合)</t>
    <rPh sb="6" eb="8">
      <t>ジョウトウ</t>
    </rPh>
    <rPh sb="10" eb="12">
      <t>トウゴウ</t>
    </rPh>
    <phoneticPr fontId="4"/>
  </si>
  <si>
    <r>
      <rPr>
        <sz val="8"/>
        <color indexed="8"/>
        <rFont val="ＭＳ Ｐゴシック"/>
        <family val="3"/>
        <charset val="128"/>
      </rPr>
      <t>橋北</t>
    </r>
    <r>
      <rPr>
        <sz val="8"/>
        <color indexed="8"/>
        <rFont val="ＭＳ Ｐゴシック"/>
        <family val="3"/>
        <charset val="128"/>
      </rPr>
      <t>(A)</t>
    </r>
    <rPh sb="0" eb="2">
      <t>キョウホク</t>
    </rPh>
    <phoneticPr fontId="4"/>
  </si>
  <si>
    <t>東(Y)</t>
    <rPh sb="0" eb="1">
      <t>ヒガシ</t>
    </rPh>
    <phoneticPr fontId="4"/>
  </si>
  <si>
    <t>城東(A)</t>
    <rPh sb="0" eb="1">
      <t>シロ</t>
    </rPh>
    <rPh sb="1" eb="2">
      <t>ヒガシ</t>
    </rPh>
    <phoneticPr fontId="4"/>
  </si>
  <si>
    <r>
      <t xml:space="preserve">千酌 </t>
    </r>
    <r>
      <rPr>
        <sz val="8"/>
        <color indexed="8"/>
        <rFont val="ＭＳ Ｐゴシック"/>
        <family val="3"/>
        <charset val="128"/>
      </rPr>
      <t>(注5)</t>
    </r>
    <rPh sb="4" eb="5">
      <t>チュウ</t>
    </rPh>
    <phoneticPr fontId="4"/>
  </si>
  <si>
    <t>七類</t>
  </si>
  <si>
    <t>笹子</t>
  </si>
  <si>
    <t>片江</t>
  </si>
  <si>
    <t>平原</t>
  </si>
  <si>
    <t>岩坂</t>
  </si>
  <si>
    <t>熊野</t>
  </si>
  <si>
    <t>渡(江島)</t>
  </si>
  <si>
    <r>
      <t>玉湯</t>
    </r>
    <r>
      <rPr>
        <sz val="8"/>
        <color indexed="8"/>
        <rFont val="ＭＳ Ｐゴシック"/>
        <family val="3"/>
        <charset val="128"/>
      </rPr>
      <t>(注6)</t>
    </r>
    <rPh sb="3" eb="4">
      <t>チュウ</t>
    </rPh>
    <phoneticPr fontId="4"/>
  </si>
  <si>
    <t>来待</t>
  </si>
  <si>
    <t>奥出雲町</t>
    <rPh sb="0" eb="3">
      <t>オクイズモ</t>
    </rPh>
    <phoneticPr fontId="5"/>
  </si>
  <si>
    <t>飯南町</t>
    <rPh sb="0" eb="1">
      <t>メシ</t>
    </rPh>
    <rPh sb="1" eb="2">
      <t>ミナミ</t>
    </rPh>
    <phoneticPr fontId="5"/>
  </si>
  <si>
    <t>三成(Y)</t>
  </si>
  <si>
    <t>出雲東</t>
    <rPh sb="0" eb="2">
      <t>イズモ</t>
    </rPh>
    <rPh sb="2" eb="3">
      <t>ヒガシ</t>
    </rPh>
    <phoneticPr fontId="4"/>
  </si>
  <si>
    <t>出雲中央</t>
    <rPh sb="0" eb="2">
      <t>イズモ</t>
    </rPh>
    <rPh sb="2" eb="4">
      <t>チュウオウ</t>
    </rPh>
    <phoneticPr fontId="4"/>
  </si>
  <si>
    <t>出雲西</t>
    <rPh sb="0" eb="2">
      <t>イズモ</t>
    </rPh>
    <rPh sb="2" eb="3">
      <t>ニシ</t>
    </rPh>
    <phoneticPr fontId="4"/>
  </si>
  <si>
    <t>神西</t>
    <rPh sb="0" eb="1">
      <t>カミ</t>
    </rPh>
    <rPh sb="1" eb="2">
      <t>ニシ</t>
    </rPh>
    <phoneticPr fontId="4"/>
  </si>
  <si>
    <t>出雲東(Y)</t>
    <rPh sb="2" eb="3">
      <t>ヒガシ</t>
    </rPh>
    <phoneticPr fontId="4"/>
  </si>
  <si>
    <t>出雲中央(Y)</t>
    <rPh sb="0" eb="2">
      <t>イズモ</t>
    </rPh>
    <rPh sb="2" eb="4">
      <t>チュウオウ</t>
    </rPh>
    <phoneticPr fontId="4"/>
  </si>
  <si>
    <t>出雲西(Y)</t>
    <rPh sb="0" eb="2">
      <t>イズモ</t>
    </rPh>
    <rPh sb="2" eb="3">
      <t>ニシ</t>
    </rPh>
    <phoneticPr fontId="4"/>
  </si>
  <si>
    <t>出雲北(A)</t>
    <rPh sb="0" eb="2">
      <t>イズモ</t>
    </rPh>
    <phoneticPr fontId="4"/>
  </si>
  <si>
    <t>出雲南(A)</t>
    <rPh sb="0" eb="2">
      <t>イズモ</t>
    </rPh>
    <phoneticPr fontId="4"/>
  </si>
  <si>
    <t>大田中部</t>
    <rPh sb="3" eb="4">
      <t>ブ</t>
    </rPh>
    <phoneticPr fontId="4"/>
  </si>
  <si>
    <t>大田西部</t>
    <rPh sb="2" eb="4">
      <t>セイブ</t>
    </rPh>
    <phoneticPr fontId="4"/>
  </si>
  <si>
    <r>
      <t>志学</t>
    </r>
    <r>
      <rPr>
        <sz val="8"/>
        <rFont val="ＭＳ Ｐゴシック"/>
        <family val="3"/>
        <charset val="128"/>
      </rPr>
      <t>(注12)</t>
    </r>
    <rPh sb="3" eb="4">
      <t>チュウ</t>
    </rPh>
    <phoneticPr fontId="4"/>
  </si>
  <si>
    <t>池田</t>
  </si>
  <si>
    <r>
      <t>久手</t>
    </r>
    <r>
      <rPr>
        <sz val="8"/>
        <rFont val="ＭＳ Ｐゴシック"/>
        <family val="3"/>
        <charset val="128"/>
      </rPr>
      <t>(大田中部)</t>
    </r>
    <rPh sb="3" eb="5">
      <t>オオダ</t>
    </rPh>
    <rPh sb="5" eb="6">
      <t>ナカ</t>
    </rPh>
    <rPh sb="6" eb="7">
      <t>ブ</t>
    </rPh>
    <phoneticPr fontId="4"/>
  </si>
  <si>
    <t>和江</t>
  </si>
  <si>
    <t>波根</t>
  </si>
  <si>
    <t>山口</t>
  </si>
  <si>
    <t>久利</t>
  </si>
  <si>
    <t>祖式</t>
  </si>
  <si>
    <t>水上西(注28)</t>
  </si>
  <si>
    <t>富山</t>
  </si>
  <si>
    <r>
      <t>井田</t>
    </r>
    <r>
      <rPr>
        <sz val="8"/>
        <rFont val="ＭＳ Ｐゴシック"/>
        <family val="3"/>
        <charset val="128"/>
      </rPr>
      <t>(注13)</t>
    </r>
    <rPh sb="3" eb="4">
      <t>チュウ</t>
    </rPh>
    <phoneticPr fontId="4"/>
  </si>
  <si>
    <t>福光</t>
  </si>
  <si>
    <t>湯里</t>
  </si>
  <si>
    <r>
      <t>仁万</t>
    </r>
    <r>
      <rPr>
        <sz val="8"/>
        <rFont val="ＭＳ Ｐゴシック"/>
        <family val="3"/>
        <charset val="128"/>
      </rPr>
      <t>(注14)</t>
    </r>
    <rPh sb="3" eb="4">
      <t>チュウ</t>
    </rPh>
    <phoneticPr fontId="4"/>
  </si>
  <si>
    <r>
      <t>馬路</t>
    </r>
    <r>
      <rPr>
        <sz val="8"/>
        <rFont val="ＭＳ Ｐゴシック"/>
        <family val="3"/>
        <charset val="128"/>
      </rPr>
      <t>(仁万)</t>
    </r>
    <rPh sb="3" eb="5">
      <t>ニマ</t>
    </rPh>
    <phoneticPr fontId="4"/>
  </si>
  <si>
    <t>注 （温泉津町の一部地域は、江津市黒松販売所【注24】に含まれています。）</t>
    <rPh sb="3" eb="6">
      <t>ユノツ</t>
    </rPh>
    <rPh sb="6" eb="7">
      <t>チョウ</t>
    </rPh>
    <rPh sb="8" eb="10">
      <t>イチブ</t>
    </rPh>
    <rPh sb="10" eb="12">
      <t>チイキ</t>
    </rPh>
    <rPh sb="14" eb="17">
      <t>ゴウツシ</t>
    </rPh>
    <rPh sb="17" eb="19">
      <t>クロマツ</t>
    </rPh>
    <rPh sb="19" eb="21">
      <t>ハンバイ</t>
    </rPh>
    <rPh sb="21" eb="22">
      <t>ショ</t>
    </rPh>
    <rPh sb="28" eb="29">
      <t>フク</t>
    </rPh>
    <phoneticPr fontId="4"/>
  </si>
  <si>
    <t>注14 （山陰中央新報の仁万販売店には、旧市内の五十猛地区が含まれています。）</t>
    <rPh sb="20" eb="23">
      <t>キュウシナイ</t>
    </rPh>
    <rPh sb="24" eb="27">
      <t>イソタケ</t>
    </rPh>
    <phoneticPr fontId="4"/>
  </si>
  <si>
    <t>注28 （山陰中央新報の水上西合配店には、美郷町の米山・桓谷地区が含まれています。）</t>
    <rPh sb="5" eb="7">
      <t>サンイン</t>
    </rPh>
    <rPh sb="7" eb="11">
      <t>チュウオウシンポウ</t>
    </rPh>
    <rPh sb="12" eb="14">
      <t>ミズカミ</t>
    </rPh>
    <rPh sb="14" eb="15">
      <t>ニシ</t>
    </rPh>
    <rPh sb="15" eb="16">
      <t>ゴウ</t>
    </rPh>
    <rPh sb="16" eb="17">
      <t>ハイ</t>
    </rPh>
    <rPh sb="17" eb="18">
      <t>テン</t>
    </rPh>
    <rPh sb="21" eb="23">
      <t>ミサト</t>
    </rPh>
    <rPh sb="23" eb="24">
      <t>チョウ</t>
    </rPh>
    <rPh sb="33" eb="34">
      <t>フク</t>
    </rPh>
    <phoneticPr fontId="4"/>
  </si>
  <si>
    <t>〇(A)</t>
  </si>
  <si>
    <t>湯谷</t>
  </si>
  <si>
    <t>粕渕</t>
  </si>
  <si>
    <t>浜原</t>
  </si>
  <si>
    <t>口羽(注18)</t>
  </si>
  <si>
    <t>市木</t>
  </si>
  <si>
    <t>田所</t>
  </si>
  <si>
    <t>矢上</t>
  </si>
  <si>
    <t>井原</t>
  </si>
  <si>
    <t>中野</t>
  </si>
  <si>
    <t>日和</t>
  </si>
  <si>
    <t>日貫</t>
  </si>
  <si>
    <t>川本(T)</t>
  </si>
  <si>
    <t>粕渕(Y)</t>
  </si>
  <si>
    <t>〇(Y)</t>
  </si>
  <si>
    <t>跡市</t>
  </si>
  <si>
    <r>
      <t>松川</t>
    </r>
    <r>
      <rPr>
        <sz val="8"/>
        <rFont val="ＭＳ Ｐゴシック"/>
        <family val="3"/>
        <charset val="128"/>
      </rPr>
      <t>(注)</t>
    </r>
    <rPh sb="3" eb="4">
      <t>チュウ</t>
    </rPh>
    <phoneticPr fontId="4"/>
  </si>
  <si>
    <r>
      <t>都治</t>
    </r>
    <r>
      <rPr>
        <sz val="8"/>
        <rFont val="ＭＳ Ｐゴシック"/>
        <family val="3"/>
        <charset val="128"/>
      </rPr>
      <t>(江津東)</t>
    </r>
    <rPh sb="3" eb="5">
      <t>ゴウツ</t>
    </rPh>
    <rPh sb="5" eb="6">
      <t>ヒガシ</t>
    </rPh>
    <phoneticPr fontId="4"/>
  </si>
  <si>
    <t>波積</t>
  </si>
  <si>
    <t>黒松(注24)</t>
  </si>
  <si>
    <r>
      <t>浅利</t>
    </r>
    <r>
      <rPr>
        <sz val="8"/>
        <rFont val="ＭＳ Ｐゴシック"/>
        <family val="3"/>
        <charset val="128"/>
      </rPr>
      <t>(江津東)</t>
    </r>
    <rPh sb="3" eb="5">
      <t>ゴウツ</t>
    </rPh>
    <rPh sb="5" eb="6">
      <t>ヒガシ</t>
    </rPh>
    <phoneticPr fontId="4"/>
  </si>
  <si>
    <t>川戸</t>
  </si>
  <si>
    <t>市山</t>
  </si>
  <si>
    <t>川越</t>
  </si>
  <si>
    <t>注   （搬入先が浜田営業所で旧市内の松川の折込がある場合は、締切が桜江町と同じ10時となります。）</t>
    <rPh sb="5" eb="7">
      <t>ハンニュウ</t>
    </rPh>
    <rPh sb="7" eb="8">
      <t>サキ</t>
    </rPh>
    <rPh sb="9" eb="14">
      <t>ハマダエイギョウショ</t>
    </rPh>
    <rPh sb="15" eb="16">
      <t>キュウ</t>
    </rPh>
    <rPh sb="16" eb="18">
      <t>シナイ</t>
    </rPh>
    <rPh sb="19" eb="21">
      <t>マツカワ</t>
    </rPh>
    <rPh sb="22" eb="24">
      <t>オリコミ</t>
    </rPh>
    <rPh sb="27" eb="29">
      <t>バアイ</t>
    </rPh>
    <rPh sb="31" eb="33">
      <t>シメキリ</t>
    </rPh>
    <rPh sb="34" eb="37">
      <t>サクラエチョウ</t>
    </rPh>
    <rPh sb="38" eb="39">
      <t>オナ</t>
    </rPh>
    <rPh sb="42" eb="43">
      <t>ジ</t>
    </rPh>
    <phoneticPr fontId="4"/>
  </si>
  <si>
    <t>注24 （山陰中央新報の黒松販売所には大田市温泉津町吉浦・上村の一部・福光(白谷・箱坂・森分・林・市)が含まれています。）</t>
    <rPh sb="5" eb="7">
      <t>サンイン</t>
    </rPh>
    <rPh sb="7" eb="11">
      <t>チュウオウシンポウ</t>
    </rPh>
    <rPh sb="12" eb="14">
      <t>クロマツ</t>
    </rPh>
    <rPh sb="14" eb="16">
      <t>ハンバイ</t>
    </rPh>
    <rPh sb="16" eb="17">
      <t>ショ</t>
    </rPh>
    <rPh sb="19" eb="22">
      <t>オオダシ</t>
    </rPh>
    <rPh sb="22" eb="25">
      <t>ユノツ</t>
    </rPh>
    <rPh sb="25" eb="26">
      <t>チョウ</t>
    </rPh>
    <rPh sb="26" eb="28">
      <t>ヨシウラ</t>
    </rPh>
    <rPh sb="35" eb="37">
      <t>フクミツ</t>
    </rPh>
    <rPh sb="38" eb="40">
      <t>シロタニ</t>
    </rPh>
    <rPh sb="41" eb="42">
      <t>ハコ</t>
    </rPh>
    <rPh sb="42" eb="43">
      <t>サカ</t>
    </rPh>
    <rPh sb="44" eb="46">
      <t>モリブン</t>
    </rPh>
    <rPh sb="47" eb="48">
      <t>ハヤシ</t>
    </rPh>
    <rPh sb="49" eb="50">
      <t>イチ</t>
    </rPh>
    <rPh sb="52" eb="53">
      <t>フク</t>
    </rPh>
    <phoneticPr fontId="5"/>
  </si>
  <si>
    <t>浜田東部</t>
  </si>
  <si>
    <t>佐野</t>
  </si>
  <si>
    <t>今福(注20)</t>
  </si>
  <si>
    <t>雲城</t>
  </si>
  <si>
    <t>波佐</t>
  </si>
  <si>
    <t>三成(Y)</t>
    <phoneticPr fontId="5"/>
  </si>
  <si>
    <t>松　江　市</t>
    <rPh sb="0" eb="1">
      <t>マツ</t>
    </rPh>
    <rPh sb="2" eb="3">
      <t>エ</t>
    </rPh>
    <rPh sb="4" eb="5">
      <t>シ</t>
    </rPh>
    <phoneticPr fontId="5"/>
  </si>
  <si>
    <t>安　来　市</t>
    <rPh sb="0" eb="1">
      <t>ヤス</t>
    </rPh>
    <rPh sb="2" eb="3">
      <t>ライ</t>
    </rPh>
    <rPh sb="4" eb="5">
      <t>シ</t>
    </rPh>
    <phoneticPr fontId="5"/>
  </si>
  <si>
    <t>旧市内</t>
    <rPh sb="0" eb="1">
      <t>キュウ</t>
    </rPh>
    <rPh sb="1" eb="3">
      <t>シナイ</t>
    </rPh>
    <phoneticPr fontId="5"/>
  </si>
  <si>
    <t>出　雲　市</t>
    <rPh sb="0" eb="1">
      <t>デ</t>
    </rPh>
    <rPh sb="2" eb="3">
      <t>クモ</t>
    </rPh>
    <rPh sb="4" eb="5">
      <t>シ</t>
    </rPh>
    <phoneticPr fontId="5"/>
  </si>
  <si>
    <t>大　田　市</t>
    <rPh sb="0" eb="1">
      <t>ダイ</t>
    </rPh>
    <rPh sb="2" eb="3">
      <t>タ</t>
    </rPh>
    <rPh sb="4" eb="5">
      <t>シ</t>
    </rPh>
    <phoneticPr fontId="5"/>
  </si>
  <si>
    <t>旧市内</t>
    <rPh sb="0" eb="3">
      <t>キュウシナイ</t>
    </rPh>
    <phoneticPr fontId="5"/>
  </si>
  <si>
    <t>温泉街</t>
    <rPh sb="0" eb="3">
      <t>オンセンガイ</t>
    </rPh>
    <phoneticPr fontId="4"/>
  </si>
  <si>
    <t>江　津　市</t>
    <rPh sb="0" eb="1">
      <t>エ</t>
    </rPh>
    <rPh sb="2" eb="3">
      <t>ツ</t>
    </rPh>
    <rPh sb="4" eb="5">
      <t>シ</t>
    </rPh>
    <phoneticPr fontId="5"/>
  </si>
  <si>
    <t>桜江町</t>
    <rPh sb="0" eb="2">
      <t>サクラエ</t>
    </rPh>
    <rPh sb="2" eb="3">
      <t>マチ</t>
    </rPh>
    <phoneticPr fontId="5"/>
  </si>
  <si>
    <t>浜　田　市</t>
    <rPh sb="0" eb="1">
      <t>ハマ</t>
    </rPh>
    <rPh sb="2" eb="3">
      <t>タ</t>
    </rPh>
    <rPh sb="4" eb="5">
      <t>シ</t>
    </rPh>
    <phoneticPr fontId="5"/>
  </si>
  <si>
    <t>益田市</t>
    <rPh sb="0" eb="3">
      <t>マスダシ</t>
    </rPh>
    <phoneticPr fontId="5"/>
  </si>
  <si>
    <t>■松江市総合計</t>
    <rPh sb="1" eb="3">
      <t>マツエ</t>
    </rPh>
    <rPh sb="3" eb="4">
      <t>シ</t>
    </rPh>
    <rPh sb="4" eb="7">
      <t>ソウゴウケイ</t>
    </rPh>
    <phoneticPr fontId="5"/>
  </si>
  <si>
    <t>■出雲市総合計</t>
    <rPh sb="1" eb="3">
      <t>イズモ</t>
    </rPh>
    <rPh sb="3" eb="4">
      <t>シ</t>
    </rPh>
    <rPh sb="4" eb="7">
      <t>ソウゴウケイ</t>
    </rPh>
    <phoneticPr fontId="5"/>
  </si>
  <si>
    <t>　松江市</t>
    <rPh sb="1" eb="4">
      <t>マツエシ</t>
    </rPh>
    <phoneticPr fontId="5"/>
  </si>
  <si>
    <t>注 （○印のマークは山陰中央新報、（Ａ）は朝日新聞、（Ｍ）は毎日新聞、（Ｙ）は読売新聞、（Ｔ）は中国新聞と合配です。）</t>
    <rPh sb="54" eb="55">
      <t>クバ</t>
    </rPh>
    <phoneticPr fontId="5"/>
  </si>
  <si>
    <t>（○印のマークは山陰中央新報、（Ａ）は朝日新聞、（Ｍ）は毎日新聞、（Ｙ）は読売新聞、（Ｔ）は中国新聞と合配です。）</t>
    <rPh sb="52" eb="53">
      <t>ハイ</t>
    </rPh>
    <phoneticPr fontId="5"/>
  </si>
  <si>
    <t>注 （○印のマークは山陰中央新報、（Ａ）は朝日新聞、（Ｍ）は毎日新聞、（Ｙ）は読売新聞、（Ｔ）は中国新聞と合配です。）</t>
    <phoneticPr fontId="5"/>
  </si>
  <si>
    <t>鰐渕</t>
    <rPh sb="1" eb="2">
      <t>ブチ</t>
    </rPh>
    <phoneticPr fontId="5"/>
  </si>
  <si>
    <t>給下(注27)</t>
    <phoneticPr fontId="5"/>
  </si>
  <si>
    <t>注26（山陰中央新報の斐川東部販売店には、平田の島村地区が含まれています。）</t>
    <rPh sb="4" eb="8">
      <t>サンインチュウオウ</t>
    </rPh>
    <rPh sb="8" eb="10">
      <t>シンポウ</t>
    </rPh>
    <phoneticPr fontId="5"/>
  </si>
  <si>
    <t>注 （日経新聞以外で部数表示のない○印のマークは山陰中央新報、（Ａ）は朝日新聞、（Ｍ）は毎日新聞、（Ｙ）は読売新聞、（Ｔ）は中国新聞と合配で､部数表示のある同販売店に含まれています。）</t>
    <rPh sb="68" eb="69">
      <t>ハイ</t>
    </rPh>
    <phoneticPr fontId="5"/>
  </si>
  <si>
    <t>注 （日経新聞部以外で部数表示のない○印のマークは山陰中央新報、（Ａ）は朝日新聞、（Ｍ）は毎日新聞、（Ｙ）は読売新聞、（Ｔ）は中国新聞と合配で､部数表示のある同販売店に含まれています。）</t>
    <rPh sb="69" eb="70">
      <t>ハイ</t>
    </rPh>
    <phoneticPr fontId="5"/>
  </si>
  <si>
    <t>（日経新聞以外で部数表示のない○印のマークは山陰中央新報、（Ａ）は朝日新聞、（Ｍ）は毎日新聞、（Ｙ）は読売新聞、（Ｔ）は中国新聞と合配で､部数表示のある同販売店に含まれています。）</t>
    <rPh sb="66" eb="67">
      <t>ハイ</t>
    </rPh>
    <phoneticPr fontId="5"/>
  </si>
  <si>
    <t>〇上乃木</t>
  </si>
  <si>
    <t>八束(Y)</t>
  </si>
  <si>
    <t>注  （朝日新聞の八雲町岩坂・日吉地区は、橘南地区【注3】にある朝日新聞の大庭専売店に含まれています。）</t>
    <rPh sb="21" eb="22">
      <t>タチバナ</t>
    </rPh>
    <rPh sb="22" eb="23">
      <t>ミナミ</t>
    </rPh>
    <rPh sb="23" eb="25">
      <t>チク</t>
    </rPh>
    <phoneticPr fontId="5"/>
  </si>
  <si>
    <t>注  （読売新聞の八雲町の岩坂・日吉地区は、橘南地区【注4】にある読売新聞の東専売店に含まれています。）</t>
    <rPh sb="22" eb="23">
      <t>タチバナ</t>
    </rPh>
    <rPh sb="23" eb="26">
      <t>ミナミチク</t>
    </rPh>
    <rPh sb="38" eb="39">
      <t>ヒガシ</t>
    </rPh>
    <rPh sb="39" eb="41">
      <t>センバイ</t>
    </rPh>
    <rPh sb="41" eb="42">
      <t>テン</t>
    </rPh>
    <phoneticPr fontId="5"/>
  </si>
  <si>
    <t>注6 （山陰中央新報の玉湯合売店には、宍道町の和名佐地区が含まれています。）</t>
    <rPh sb="13" eb="14">
      <t>ア</t>
    </rPh>
    <phoneticPr fontId="5"/>
  </si>
  <si>
    <t>南(M)→南(A)に統合</t>
    <rPh sb="5" eb="6">
      <t>ミナミ</t>
    </rPh>
    <rPh sb="10" eb="12">
      <t>トウゴウ</t>
    </rPh>
    <phoneticPr fontId="5"/>
  </si>
  <si>
    <t>城東城西(M)→城東(A)に統合</t>
    <rPh sb="2" eb="4">
      <t>ジョウサイ</t>
    </rPh>
    <phoneticPr fontId="5"/>
  </si>
  <si>
    <t>橋北(A)→城東(A)に統合</t>
    <rPh sb="6" eb="8">
      <t>ジョウトウ</t>
    </rPh>
    <rPh sb="12" eb="14">
      <t>トウゴウ</t>
    </rPh>
    <phoneticPr fontId="5"/>
  </si>
  <si>
    <r>
      <t>揖屋(M)</t>
    </r>
    <r>
      <rPr>
        <sz val="8"/>
        <color indexed="8"/>
        <rFont val="ＭＳ Ｐゴシック"/>
        <family val="3"/>
        <charset val="128"/>
      </rPr>
      <t>廃店</t>
    </r>
    <rPh sb="5" eb="7">
      <t>ハイテン</t>
    </rPh>
    <phoneticPr fontId="5"/>
  </si>
  <si>
    <t>(廃店。川本へ統合)</t>
  </si>
  <si>
    <t>(廃店。みさと北へ統合)</t>
  </si>
  <si>
    <t>因原(川本)</t>
  </si>
  <si>
    <t>みさと北(旧君谷)</t>
  </si>
  <si>
    <t>栗原 (粕渕)</t>
  </si>
  <si>
    <t>みさと南(旧都賀)</t>
  </si>
  <si>
    <t>出羽(注15)</t>
  </si>
  <si>
    <t>粕渕(Y)に統合</t>
  </si>
  <si>
    <t>〇粕渕(簗瀬)→粕淵(Y)へ統合</t>
  </si>
  <si>
    <t>瑞穂</t>
  </si>
  <si>
    <t>江津東部</t>
  </si>
  <si>
    <t>有福Y</t>
  </si>
  <si>
    <t>岡見</t>
  </si>
  <si>
    <t>都川</t>
  </si>
  <si>
    <t>今市</t>
  </si>
  <si>
    <t>和田</t>
  </si>
  <si>
    <t>安城</t>
  </si>
  <si>
    <t>(廃店。東部へ統合)</t>
  </si>
  <si>
    <t>(廃店。西部へ統合)</t>
  </si>
  <si>
    <t>(廃店。三隅へ統合)</t>
  </si>
  <si>
    <t>〇三隅</t>
  </si>
  <si>
    <t>下有福・宇野</t>
  </si>
  <si>
    <t>浜田駅前(廃店、浜田へ統合)</t>
    <rPh sb="5" eb="7">
      <t>ハイテン</t>
    </rPh>
    <rPh sb="8" eb="10">
      <t>ハマダ</t>
    </rPh>
    <rPh sb="11" eb="13">
      <t>トウゴウ</t>
    </rPh>
    <phoneticPr fontId="5"/>
  </si>
  <si>
    <t>〇浜田東部</t>
  </si>
  <si>
    <t>浜田(Y)</t>
  </si>
  <si>
    <t>鎌手</t>
  </si>
  <si>
    <t>波田</t>
  </si>
  <si>
    <t>匹見</t>
  </si>
  <si>
    <t>都茂</t>
  </si>
  <si>
    <t>(廃店。益田に統合)</t>
  </si>
  <si>
    <t>(廃店。西益田に統合)</t>
  </si>
  <si>
    <t>高津(廃店。西益田に統合)</t>
  </si>
  <si>
    <t>津田(廃店。西益田に統合)</t>
  </si>
  <si>
    <t>高津(M)</t>
  </si>
  <si>
    <t>〇日原</t>
  </si>
  <si>
    <t>〇日原(A)</t>
  </si>
  <si>
    <t>七日市(A)</t>
  </si>
  <si>
    <t>　安来市・隠岐郡</t>
    <rPh sb="1" eb="3">
      <t>ヤスギ</t>
    </rPh>
    <rPh sb="3" eb="4">
      <t>シ</t>
    </rPh>
    <rPh sb="5" eb="6">
      <t>イン</t>
    </rPh>
    <rPh sb="6" eb="7">
      <t>チマタ</t>
    </rPh>
    <rPh sb="7" eb="8">
      <t>グン</t>
    </rPh>
    <phoneticPr fontId="5"/>
  </si>
  <si>
    <t>　出雲市</t>
    <rPh sb="1" eb="3">
      <t>イズモ</t>
    </rPh>
    <rPh sb="3" eb="4">
      <t>シ</t>
    </rPh>
    <phoneticPr fontId="5"/>
  </si>
  <si>
    <t>(2025年4月)</t>
    <rPh sb="5" eb="6">
      <t>ネン</t>
    </rPh>
    <rPh sb="7" eb="8">
      <t>ガツ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</si>
</sst>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9" formatCode="aaa"/>
  </numFmts>
  <fonts count="74" x14ac:knownFonts="1">
    <font>
      <sz val="11"/>
      <name val="ＭＳ Ｐゴシック"/>
      <family val="3"/>
      <charset val="128"/>
    </font>
    <font>
      <sz val="11"/>
      <name val="ＭＳ Ｐゴシック"/>
      <family val="3"/>
      <charset val="128"/>
    </font>
    <font>
      <sz val="10"/>
      <name val="ＭＳ Ｐゴシック"/>
      <family val="3"/>
      <charset val="128"/>
    </font>
    <font>
      <b/>
      <sz val="14"/>
      <name val="HG丸ｺﾞｼｯｸM-PRO"/>
      <family val="3"/>
      <charset val="128"/>
    </font>
    <font>
      <b/>
      <sz val="12"/>
      <name val="HG丸ｺﾞｼｯｸM-PRO"/>
      <family val="3"/>
      <charset val="128"/>
    </font>
    <font>
      <sz val="6"/>
      <name val="ＭＳ Ｐゴシック"/>
      <family val="3"/>
      <charset val="128"/>
    </font>
    <font>
      <sz val="6"/>
      <name val="ＭＳ Ｐ明朝"/>
      <family val="1"/>
      <charset val="128"/>
    </font>
    <font>
      <sz val="9"/>
      <name val="HG丸ｺﾞｼｯｸM-PRO"/>
      <family val="3"/>
      <charset val="128"/>
    </font>
    <font>
      <sz val="14"/>
      <name val="HG丸ｺﾞｼｯｸM-PRO"/>
      <family val="3"/>
      <charset val="128"/>
    </font>
    <font>
      <sz val="11"/>
      <name val="HG丸ｺﾞｼｯｸM-PRO"/>
      <family val="3"/>
      <charset val="128"/>
    </font>
    <font>
      <sz val="8"/>
      <name val="ＭＳ Ｐゴシック"/>
      <family val="3"/>
      <charset val="128"/>
    </font>
    <font>
      <sz val="12"/>
      <name val="HG丸ｺﾞｼｯｸM-PRO"/>
      <family val="3"/>
      <charset val="128"/>
    </font>
    <font>
      <sz val="10"/>
      <name val="HG丸ｺﾞｼｯｸM-PRO"/>
      <family val="3"/>
      <charset val="128"/>
    </font>
    <font>
      <b/>
      <sz val="10"/>
      <name val="ＭＳ Ｐゴシック"/>
      <family val="3"/>
      <charset val="128"/>
    </font>
    <font>
      <sz val="11"/>
      <name val="ＭＳ Ｐゴシック"/>
      <family val="3"/>
      <charset val="128"/>
    </font>
    <font>
      <sz val="7"/>
      <name val="ＭＳ Ｐゴシック"/>
      <family val="3"/>
      <charset val="128"/>
    </font>
    <font>
      <b/>
      <sz val="13"/>
      <color indexed="9"/>
      <name val="HG丸ｺﾞｼｯｸM-PRO"/>
      <family val="3"/>
      <charset val="128"/>
    </font>
    <font>
      <sz val="13"/>
      <name val="HG丸ｺﾞｼｯｸM-PRO"/>
      <family val="3"/>
      <charset val="128"/>
    </font>
    <font>
      <b/>
      <sz val="11"/>
      <color indexed="9"/>
      <name val="ＭＳ Ｐゴシック"/>
      <family val="3"/>
      <charset val="128"/>
    </font>
    <font>
      <b/>
      <sz val="11"/>
      <name val="ＭＳ Ｐゴシック"/>
      <family val="3"/>
      <charset val="128"/>
    </font>
    <font>
      <u/>
      <sz val="11"/>
      <color indexed="12"/>
      <name val="ＭＳ Ｐゴシック"/>
      <family val="3"/>
      <charset val="128"/>
    </font>
    <font>
      <b/>
      <sz val="11"/>
      <color indexed="32"/>
      <name val="ＭＳ Ｐゴシック"/>
      <family val="3"/>
      <charset val="128"/>
    </font>
    <font>
      <sz val="10"/>
      <color indexed="32"/>
      <name val="ＭＳ Ｐゴシック"/>
      <family val="3"/>
      <charset val="128"/>
    </font>
    <font>
      <b/>
      <sz val="10"/>
      <color indexed="32"/>
      <name val="ＭＳ Ｐゴシック"/>
      <family val="3"/>
      <charset val="128"/>
    </font>
    <font>
      <sz val="11"/>
      <color indexed="32"/>
      <name val="ＭＳ Ｐゴシック"/>
      <family val="3"/>
      <charset val="128"/>
    </font>
    <font>
      <b/>
      <sz val="14"/>
      <name val="ＭＳ Ｐゴシック"/>
      <family val="3"/>
      <charset val="128"/>
    </font>
    <font>
      <sz val="12"/>
      <name val="ＭＳ Ｐゴシック"/>
      <family val="3"/>
      <charset val="128"/>
    </font>
    <font>
      <b/>
      <sz val="14"/>
      <color indexed="32"/>
      <name val="HG丸ｺﾞｼｯｸM-PRO"/>
      <family val="3"/>
      <charset val="128"/>
    </font>
    <font>
      <b/>
      <sz val="11"/>
      <color indexed="32"/>
      <name val="HG丸ｺﾞｼｯｸM-PRO"/>
      <family val="3"/>
      <charset val="128"/>
    </font>
    <font>
      <b/>
      <sz val="13"/>
      <color indexed="32"/>
      <name val="HG丸ｺﾞｼｯｸM-PRO"/>
      <family val="3"/>
      <charset val="128"/>
    </font>
    <font>
      <b/>
      <sz val="10"/>
      <color indexed="10"/>
      <name val="ＭＳ Ｐゴシック"/>
      <family val="3"/>
      <charset val="128"/>
    </font>
    <font>
      <b/>
      <sz val="14"/>
      <color indexed="10"/>
      <name val="ＭＳ Ｐゴシック"/>
      <family val="3"/>
      <charset val="128"/>
    </font>
    <font>
      <b/>
      <sz val="12"/>
      <color indexed="18"/>
      <name val="ＭＳ Ｐゴシック"/>
      <family val="3"/>
      <charset val="128"/>
    </font>
    <font>
      <sz val="11"/>
      <color indexed="18"/>
      <name val="ＭＳ Ｐゴシック"/>
      <family val="3"/>
      <charset val="128"/>
    </font>
    <font>
      <b/>
      <sz val="16"/>
      <color indexed="32"/>
      <name val="ＭＳ Ｐゴシック"/>
      <family val="3"/>
      <charset val="128"/>
    </font>
    <font>
      <b/>
      <sz val="10"/>
      <color indexed="17"/>
      <name val="ＭＳ Ｐゴシック"/>
      <family val="3"/>
      <charset val="128"/>
    </font>
    <font>
      <b/>
      <sz val="14"/>
      <color indexed="18"/>
      <name val="ＭＳ Ｐゴシック"/>
      <family val="3"/>
      <charset val="128"/>
    </font>
    <font>
      <sz val="9"/>
      <name val="ＭＳ Ｐゴシック"/>
      <family val="3"/>
      <charset val="128"/>
    </font>
    <font>
      <b/>
      <sz val="12"/>
      <color indexed="9"/>
      <name val="HG丸ｺﾞｼｯｸM-PRO"/>
      <family val="3"/>
      <charset val="128"/>
    </font>
    <font>
      <sz val="10"/>
      <color indexed="10"/>
      <name val="ＭＳ Ｐゴシック"/>
      <family val="3"/>
      <charset val="128"/>
    </font>
    <font>
      <b/>
      <sz val="12"/>
      <color indexed="32"/>
      <name val="HG丸ｺﾞｼｯｸM-PRO"/>
      <family val="3"/>
      <charset val="128"/>
    </font>
    <font>
      <b/>
      <sz val="12"/>
      <color indexed="12"/>
      <name val="ＭＳ Ｐゴシック"/>
      <family val="3"/>
      <charset val="128"/>
    </font>
    <font>
      <b/>
      <sz val="13"/>
      <color indexed="62"/>
      <name val="HG丸ｺﾞｼｯｸM-PRO"/>
      <family val="3"/>
      <charset val="128"/>
    </font>
    <font>
      <b/>
      <sz val="9"/>
      <name val="ＭＳ Ｐゴシック"/>
      <family val="3"/>
      <charset val="128"/>
    </font>
    <font>
      <b/>
      <sz val="8"/>
      <color indexed="10"/>
      <name val="ＭＳ Ｐゴシック"/>
      <family val="3"/>
      <charset val="128"/>
    </font>
    <font>
      <sz val="9"/>
      <name val="ＭＳ ゴシック"/>
      <family val="3"/>
      <charset val="128"/>
    </font>
    <font>
      <sz val="9"/>
      <color indexed="8"/>
      <name val="ＭＳ ゴシック"/>
      <family val="3"/>
      <charset val="128"/>
    </font>
    <font>
      <sz val="8"/>
      <color indexed="8"/>
      <name val="ＭＳ ゴシック"/>
      <family val="3"/>
      <charset val="128"/>
    </font>
    <font>
      <b/>
      <sz val="11"/>
      <name val="HG丸ｺﾞｼｯｸM-PRO"/>
      <family val="3"/>
      <charset val="128"/>
    </font>
    <font>
      <sz val="8"/>
      <color indexed="8"/>
      <name val="Century Gothic"/>
      <family val="2"/>
    </font>
    <font>
      <b/>
      <sz val="9"/>
      <color indexed="9"/>
      <name val="HG丸ｺﾞｼｯｸM-PRO"/>
      <family val="3"/>
      <charset val="128"/>
    </font>
    <font>
      <sz val="10"/>
      <color indexed="8"/>
      <name val="ＭＳ ゴシック"/>
      <family val="3"/>
      <charset val="128"/>
    </font>
    <font>
      <b/>
      <sz val="12"/>
      <color indexed="17"/>
      <name val="ＭＳ Ｐゴシック"/>
      <family val="3"/>
      <charset val="128"/>
    </font>
    <font>
      <sz val="8"/>
      <name val="ＭＳ Ｐゴシック"/>
      <family val="3"/>
      <charset val="128"/>
    </font>
    <font>
      <sz val="8"/>
      <color indexed="8"/>
      <name val="ＭＳ Ｐゴシック"/>
      <family val="3"/>
      <charset val="128"/>
    </font>
    <font>
      <sz val="8"/>
      <color indexed="8"/>
      <name val="ＭＳ Ｐゴシック"/>
      <family val="3"/>
      <charset val="128"/>
    </font>
    <font>
      <b/>
      <sz val="12"/>
      <name val="ＭＳ Ｐゴシック"/>
      <family val="3"/>
      <charset val="128"/>
    </font>
    <font>
      <sz val="8"/>
      <color indexed="8"/>
      <name val="ＭＳ Ｐゴシック"/>
      <family val="3"/>
      <charset val="128"/>
    </font>
    <font>
      <b/>
      <sz val="10"/>
      <color rgb="FF000099"/>
      <name val="ＭＳ Ｐゴシック"/>
      <family val="3"/>
      <charset val="128"/>
    </font>
    <font>
      <sz val="6"/>
      <color theme="1"/>
      <name val="ＭＳ Ｐゴシック"/>
      <family val="3"/>
      <charset val="128"/>
    </font>
    <font>
      <sz val="7"/>
      <color theme="1"/>
      <name val="ＭＳ Ｐゴシック"/>
      <family val="3"/>
      <charset val="128"/>
    </font>
    <font>
      <sz val="10"/>
      <color theme="1"/>
      <name val="ＭＳ Ｐゴシック"/>
      <family val="3"/>
      <charset val="128"/>
    </font>
    <font>
      <b/>
      <sz val="10"/>
      <color theme="1"/>
      <name val="ＭＳ Ｐゴシック"/>
      <family val="3"/>
      <charset val="128"/>
    </font>
    <font>
      <sz val="8"/>
      <color theme="1"/>
      <name val="ＭＳ Ｐゴシック"/>
      <family val="3"/>
      <charset val="128"/>
    </font>
    <font>
      <sz val="8"/>
      <name val="ＭＳ Ｐゴシック"/>
      <family val="3"/>
      <charset val="128"/>
      <scheme val="minor"/>
    </font>
    <font>
      <sz val="8"/>
      <name val="ＭＳ Ｐゴシック"/>
      <family val="3"/>
      <charset val="128"/>
      <scheme val="major"/>
    </font>
    <font>
      <b/>
      <sz val="10"/>
      <color rgb="FF153153"/>
      <name val="ＭＳ Ｐゴシック"/>
      <family val="3"/>
      <charset val="128"/>
    </font>
    <font>
      <b/>
      <sz val="10"/>
      <color rgb="FF032465"/>
      <name val="ＭＳ Ｐゴシック"/>
      <family val="3"/>
      <charset val="128"/>
    </font>
    <font>
      <sz val="8"/>
      <color indexed="8"/>
      <name val="ＭＳ Ｐゴシック"/>
      <family val="3"/>
      <charset val="128"/>
      <scheme val="major"/>
    </font>
    <font>
      <sz val="8"/>
      <color rgb="FFFF0000"/>
      <name val="ＭＳ Ｐゴシック"/>
      <family val="3"/>
      <charset val="128"/>
    </font>
    <font>
      <sz val="10"/>
      <color rgb="FFFF0000"/>
      <name val="ＭＳ Ｐゴシック"/>
      <family val="3"/>
      <charset val="128"/>
    </font>
    <font>
      <b/>
      <sz val="14"/>
      <color indexed="32"/>
      <name val="ＭＳ Ｐゴシック"/>
      <family val="3"/>
      <charset val="128"/>
      <scheme val="minor"/>
    </font>
    <font>
      <b/>
      <sz val="10"/>
      <name val="ＭＳ Ｐゴシック"/>
      <family val="3"/>
      <charset val="128"/>
      <scheme val="minor"/>
    </font>
    <font>
      <b/>
      <sz val="10"/>
      <name val="ＭＳ Ｐゴシック"/>
      <family val="3"/>
      <charset val="128"/>
      <scheme val="major"/>
    </font>
  </fonts>
  <fills count="16">
    <fill>
      <patternFill patternType="none"/>
    </fill>
    <fill>
      <patternFill patternType="gray125"/>
    </fill>
    <fill>
      <patternFill patternType="solid">
        <fgColor indexed="8"/>
        <bgColor indexed="64"/>
      </patternFill>
    </fill>
    <fill>
      <patternFill patternType="gray0625"/>
    </fill>
    <fill>
      <patternFill patternType="gray0625">
        <bgColor indexed="43"/>
      </patternFill>
    </fill>
    <fill>
      <patternFill patternType="solid">
        <fgColor indexed="43"/>
        <bgColor indexed="64"/>
      </patternFill>
    </fill>
    <fill>
      <patternFill patternType="solid">
        <fgColor indexed="42"/>
        <bgColor indexed="64"/>
      </patternFill>
    </fill>
    <fill>
      <patternFill patternType="solid">
        <fgColor rgb="FFCCFFFF"/>
        <bgColor indexed="64"/>
      </patternFill>
    </fill>
    <fill>
      <patternFill patternType="solid">
        <fgColor theme="0"/>
        <bgColor indexed="64"/>
      </patternFill>
    </fill>
    <fill>
      <patternFill patternType="gray125">
        <bgColor rgb="FFFFFFFF"/>
      </patternFill>
    </fill>
    <fill>
      <patternFill patternType="solid">
        <fgColor rgb="FFFFFFFF"/>
        <bgColor indexed="64"/>
      </patternFill>
    </fill>
    <fill>
      <patternFill patternType="gray0625">
        <bgColor rgb="FFFFFFFF"/>
      </patternFill>
    </fill>
    <fill>
      <patternFill patternType="solid">
        <fgColor theme="1"/>
        <bgColor indexed="64"/>
      </patternFill>
    </fill>
    <fill>
      <patternFill patternType="gray125">
        <bgColor theme="0"/>
      </patternFill>
    </fill>
    <fill>
      <patternFill patternType="gray0625">
        <bgColor theme="0"/>
      </patternFill>
    </fill>
    <fill>
      <patternFill patternType="gray0625">
        <bgColor rgb="FFFFFF99"/>
      </patternFill>
    </fill>
  </fills>
  <borders count="117">
    <border>
      <left/>
      <right/>
      <top/>
      <bottom/>
      <diagonal/>
    </border>
    <border>
      <left style="thin">
        <color indexed="9"/>
      </left>
      <right/>
      <top style="thin">
        <color indexed="64"/>
      </top>
      <bottom/>
      <diagonal/>
    </border>
    <border>
      <left/>
      <right/>
      <top style="thin">
        <color indexed="64"/>
      </top>
      <bottom/>
      <diagonal/>
    </border>
    <border>
      <left/>
      <right style="thin">
        <color indexed="9"/>
      </right>
      <top style="thin">
        <color indexed="64"/>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style="thin">
        <color indexed="9"/>
      </left>
      <right style="thin">
        <color indexed="9"/>
      </right>
      <top style="thin">
        <color indexed="64"/>
      </top>
      <bottom/>
      <diagonal/>
    </border>
    <border>
      <left style="thin">
        <color indexed="64"/>
      </left>
      <right style="thin">
        <color indexed="64"/>
      </right>
      <top/>
      <bottom style="hair">
        <color indexed="64"/>
      </bottom>
      <diagonal/>
    </border>
    <border>
      <left style="thin">
        <color indexed="64"/>
      </left>
      <right/>
      <top style="hair">
        <color indexed="64"/>
      </top>
      <bottom style="hair">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hair">
        <color indexed="64"/>
      </top>
      <bottom style="hair">
        <color indexed="64"/>
      </bottom>
      <diagonal/>
    </border>
    <border>
      <left style="thin">
        <color indexed="64"/>
      </left>
      <right style="double">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double">
        <color indexed="64"/>
      </top>
      <bottom style="double">
        <color indexed="64"/>
      </bottom>
      <diagonal/>
    </border>
    <border>
      <left style="double">
        <color indexed="64"/>
      </left>
      <right style="thin">
        <color indexed="64"/>
      </right>
      <top style="double">
        <color indexed="64"/>
      </top>
      <bottom style="double">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style="double">
        <color indexed="64"/>
      </left>
      <right style="thin">
        <color indexed="64"/>
      </right>
      <top style="thin">
        <color indexed="64"/>
      </top>
      <bottom style="hair">
        <color indexed="64"/>
      </bottom>
      <diagonal/>
    </border>
    <border>
      <left style="thin">
        <color indexed="64"/>
      </left>
      <right style="medium">
        <color indexed="64"/>
      </right>
      <top/>
      <bottom style="hair">
        <color indexed="64"/>
      </bottom>
      <diagonal/>
    </border>
    <border>
      <left style="double">
        <color indexed="64"/>
      </left>
      <right style="thin">
        <color indexed="64"/>
      </right>
      <top/>
      <bottom style="hair">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double">
        <color indexed="64"/>
      </left>
      <right style="thin">
        <color indexed="64"/>
      </right>
      <top style="thin">
        <color indexed="64"/>
      </top>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style="double">
        <color indexed="64"/>
      </left>
      <right style="thin">
        <color indexed="64"/>
      </right>
      <top style="hair">
        <color indexed="64"/>
      </top>
      <bottom style="thin">
        <color indexed="64"/>
      </bottom>
      <diagonal/>
    </border>
    <border>
      <left style="thin">
        <color indexed="64"/>
      </left>
      <right style="double">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bottom/>
      <diagonal/>
    </border>
    <border>
      <left style="thin">
        <color indexed="64"/>
      </left>
      <right style="medium">
        <color indexed="64"/>
      </right>
      <top style="thin">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dotted">
        <color indexed="64"/>
      </right>
      <top style="thin">
        <color indexed="64"/>
      </top>
      <bottom style="dashed">
        <color indexed="64"/>
      </bottom>
      <diagonal/>
    </border>
    <border>
      <left/>
      <right style="thin">
        <color indexed="64"/>
      </right>
      <top style="thin">
        <color indexed="64"/>
      </top>
      <bottom style="dashed">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hair">
        <color indexed="64"/>
      </bottom>
      <diagonal/>
    </border>
    <border>
      <left style="medium">
        <color indexed="64"/>
      </left>
      <right style="thin">
        <color indexed="64"/>
      </right>
      <top style="thin">
        <color indexed="64"/>
      </top>
      <bottom style="hair">
        <color indexed="64"/>
      </bottom>
      <diagonal/>
    </border>
    <border>
      <left style="medium">
        <color indexed="64"/>
      </left>
      <right style="thin">
        <color indexed="64"/>
      </right>
      <top/>
      <bottom/>
      <diagonal/>
    </border>
    <border>
      <left style="thin">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medium">
        <color indexed="64"/>
      </left>
      <right style="thin">
        <color indexed="64"/>
      </right>
      <top style="thin">
        <color indexed="64"/>
      </top>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hair">
        <color indexed="64"/>
      </top>
      <bottom style="hair">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diagonal/>
    </border>
    <border>
      <left style="medium">
        <color indexed="64"/>
      </left>
      <right/>
      <top style="medium">
        <color indexed="64"/>
      </top>
      <bottom style="thin">
        <color indexed="64"/>
      </bottom>
      <diagonal/>
    </border>
    <border>
      <left/>
      <right style="thin">
        <color indexed="64"/>
      </right>
      <top style="thin">
        <color indexed="64"/>
      </top>
      <bottom style="hair">
        <color indexed="64"/>
      </bottom>
      <diagonal/>
    </border>
    <border>
      <left style="thin">
        <color indexed="64"/>
      </left>
      <right/>
      <top/>
      <bottom/>
      <diagonal/>
    </border>
    <border>
      <left/>
      <right style="thin">
        <color indexed="64"/>
      </right>
      <top style="hair">
        <color indexed="64"/>
      </top>
      <bottom style="thin">
        <color indexed="64"/>
      </bottom>
      <diagonal/>
    </border>
    <border>
      <left style="thin">
        <color indexed="64"/>
      </left>
      <right/>
      <top/>
      <bottom style="hair">
        <color indexed="64"/>
      </bottom>
      <diagonal/>
    </border>
    <border>
      <left style="medium">
        <color indexed="9"/>
      </left>
      <right/>
      <top style="medium">
        <color indexed="64"/>
      </top>
      <bottom style="thin">
        <color indexed="64"/>
      </bottom>
      <diagonal/>
    </border>
    <border>
      <left style="medium">
        <color indexed="64"/>
      </left>
      <right style="medium">
        <color indexed="9"/>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style="thin">
        <color indexed="64"/>
      </right>
      <top style="thin">
        <color indexed="64"/>
      </top>
      <bottom/>
      <diagonal/>
    </border>
    <border>
      <left style="thin">
        <color indexed="64"/>
      </left>
      <right/>
      <top style="double">
        <color indexed="64"/>
      </top>
      <bottom style="thin">
        <color indexed="64"/>
      </bottom>
      <diagonal/>
    </border>
    <border>
      <left/>
      <right style="thin">
        <color indexed="64"/>
      </right>
      <top style="hair">
        <color indexed="64"/>
      </top>
      <bottom style="hair">
        <color indexed="64"/>
      </bottom>
      <diagonal/>
    </border>
    <border>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top style="hair">
        <color indexed="64"/>
      </top>
      <bottom style="hair">
        <color indexed="64"/>
      </bottom>
      <diagonal/>
    </border>
    <border>
      <left/>
      <right style="thin">
        <color indexed="64"/>
      </right>
      <top/>
      <bottom style="hair">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style="thin">
        <color indexed="64"/>
      </bottom>
      <diagonal/>
    </border>
    <border>
      <left style="thin">
        <color indexed="64"/>
      </left>
      <right/>
      <top/>
      <bottom style="thin">
        <color indexed="64"/>
      </bottom>
      <diagonal/>
    </border>
    <border>
      <left/>
      <right style="dotted">
        <color indexed="64"/>
      </right>
      <top/>
      <bottom style="thin">
        <color indexed="64"/>
      </bottom>
      <diagonal/>
    </border>
    <border>
      <left style="thin">
        <color indexed="9"/>
      </left>
      <right/>
      <top style="thin">
        <color indexed="64"/>
      </top>
      <bottom style="thin">
        <color indexed="64"/>
      </bottom>
      <diagonal/>
    </border>
    <border>
      <left/>
      <right style="thin">
        <color indexed="9"/>
      </right>
      <top style="thin">
        <color indexed="64"/>
      </top>
      <bottom style="thin">
        <color indexed="64"/>
      </bottom>
      <diagonal/>
    </border>
    <border>
      <left style="medium">
        <color indexed="64"/>
      </left>
      <right/>
      <top/>
      <bottom/>
      <diagonal/>
    </border>
    <border>
      <left style="medium">
        <color indexed="64"/>
      </left>
      <right/>
      <top style="thin">
        <color indexed="64"/>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dotted">
        <color indexed="64"/>
      </left>
      <right style="medium">
        <color indexed="64"/>
      </right>
      <top style="thin">
        <color indexed="64"/>
      </top>
      <bottom/>
      <diagonal/>
    </border>
    <border>
      <left style="dotted">
        <color indexed="64"/>
      </left>
      <right style="medium">
        <color indexed="64"/>
      </right>
      <top/>
      <bottom/>
      <diagonal/>
    </border>
    <border>
      <left style="dotted">
        <color indexed="64"/>
      </left>
      <right style="medium">
        <color indexed="64"/>
      </right>
      <top/>
      <bottom style="medium">
        <color indexed="64"/>
      </bottom>
      <diagonal/>
    </border>
    <border>
      <left/>
      <right style="dotted">
        <color indexed="64"/>
      </right>
      <top style="thin">
        <color indexed="64"/>
      </top>
      <bottom/>
      <diagonal/>
    </border>
    <border>
      <left/>
      <right style="dotted">
        <color indexed="64"/>
      </right>
      <top/>
      <bottom/>
      <diagonal/>
    </border>
    <border>
      <left/>
      <right style="dotted">
        <color indexed="64"/>
      </right>
      <top/>
      <bottom style="medium">
        <color indexed="64"/>
      </bottom>
      <diagonal/>
    </border>
    <border>
      <left style="thin">
        <color indexed="64"/>
      </left>
      <right/>
      <top style="dashed">
        <color indexed="64"/>
      </top>
      <bottom/>
      <diagonal/>
    </border>
    <border>
      <left/>
      <right/>
      <top style="dashed">
        <color indexed="64"/>
      </top>
      <bottom/>
      <diagonal/>
    </border>
    <border>
      <left/>
      <right style="dotted">
        <color indexed="64"/>
      </right>
      <top style="dashed">
        <color indexed="64"/>
      </top>
      <bottom/>
      <diagonal/>
    </border>
    <border>
      <left style="dotted">
        <color indexed="64"/>
      </left>
      <right/>
      <top style="dashed">
        <color indexed="64"/>
      </top>
      <bottom/>
      <diagonal/>
    </border>
    <border>
      <left/>
      <right style="thin">
        <color indexed="64"/>
      </right>
      <top style="dashed">
        <color indexed="64"/>
      </top>
      <bottom/>
      <diagonal/>
    </border>
    <border>
      <left style="dotted">
        <color indexed="64"/>
      </left>
      <right/>
      <top/>
      <bottom/>
      <diagonal/>
    </border>
    <border>
      <left style="dotted">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diagonal/>
    </border>
  </borders>
  <cellStyleXfs count="5">
    <xf numFmtId="0" fontId="0" fillId="0" borderId="0"/>
    <xf numFmtId="0" fontId="20" fillId="0" borderId="0" applyNumberFormat="0" applyFill="0" applyBorder="0" applyAlignment="0" applyProtection="0">
      <alignment vertical="top"/>
      <protection locked="0"/>
    </xf>
    <xf numFmtId="38" fontId="1" fillId="0" borderId="0" applyFont="0" applyFill="0" applyBorder="0" applyAlignment="0" applyProtection="0"/>
    <xf numFmtId="38" fontId="14" fillId="0" borderId="0" applyFont="0" applyFill="0" applyBorder="0" applyAlignment="0" applyProtection="0"/>
    <xf numFmtId="0" fontId="14" fillId="0" borderId="0"/>
  </cellStyleXfs>
  <cellXfs count="670">
    <xf numFmtId="0" fontId="0" fillId="0" borderId="0" xfId="0"/>
    <xf numFmtId="38" fontId="0" fillId="0" borderId="0" xfId="2" applyFont="1" applyAlignment="1">
      <alignment vertical="center"/>
    </xf>
    <xf numFmtId="38" fontId="18" fillId="2" borderId="1" xfId="2" applyFont="1" applyFill="1" applyBorder="1" applyAlignment="1">
      <alignment horizontal="centerContinuous" vertical="center"/>
    </xf>
    <xf numFmtId="38" fontId="18" fillId="2" borderId="2" xfId="2" applyFont="1" applyFill="1" applyBorder="1" applyAlignment="1">
      <alignment horizontal="centerContinuous" vertical="center"/>
    </xf>
    <xf numFmtId="38" fontId="18" fillId="2" borderId="3" xfId="2" applyFont="1" applyFill="1" applyBorder="1" applyAlignment="1">
      <alignment horizontal="centerContinuous" vertical="center"/>
    </xf>
    <xf numFmtId="38" fontId="2" fillId="0" borderId="4" xfId="2" applyFont="1" applyBorder="1" applyAlignment="1">
      <alignment vertical="center"/>
    </xf>
    <xf numFmtId="38" fontId="19" fillId="0" borderId="5" xfId="2" applyFont="1" applyBorder="1" applyAlignment="1">
      <alignment horizontal="center" vertical="center"/>
    </xf>
    <xf numFmtId="38" fontId="19" fillId="0" borderId="6" xfId="2" applyFont="1" applyFill="1" applyBorder="1" applyAlignment="1">
      <alignment horizontal="centerContinuous" vertical="center"/>
    </xf>
    <xf numFmtId="38" fontId="19" fillId="0" borderId="7" xfId="2" applyFont="1" applyFill="1" applyBorder="1" applyAlignment="1">
      <alignment horizontal="centerContinuous" vertical="center"/>
    </xf>
    <xf numFmtId="38" fontId="19" fillId="0" borderId="8" xfId="2" applyFont="1" applyFill="1" applyBorder="1" applyAlignment="1">
      <alignment horizontal="centerContinuous" vertical="center"/>
    </xf>
    <xf numFmtId="38" fontId="19" fillId="0" borderId="9" xfId="2" applyFont="1" applyFill="1" applyBorder="1" applyAlignment="1">
      <alignment horizontal="centerContinuous" vertical="center"/>
    </xf>
    <xf numFmtId="38" fontId="18" fillId="2" borderId="10" xfId="2" applyFont="1" applyFill="1" applyBorder="1" applyAlignment="1">
      <alignment horizontal="centerContinuous" vertical="center"/>
    </xf>
    <xf numFmtId="38" fontId="2" fillId="0" borderId="11" xfId="2" applyFont="1" applyBorder="1" applyAlignment="1">
      <alignment vertical="center"/>
    </xf>
    <xf numFmtId="38" fontId="23" fillId="3" borderId="11" xfId="2" applyFont="1" applyFill="1" applyBorder="1" applyAlignment="1">
      <alignment vertical="center"/>
    </xf>
    <xf numFmtId="38" fontId="23" fillId="3" borderId="4" xfId="2" applyFont="1" applyFill="1" applyBorder="1" applyAlignment="1">
      <alignment vertical="center"/>
    </xf>
    <xf numFmtId="38" fontId="21" fillId="3" borderId="5" xfId="2" applyFont="1" applyFill="1" applyBorder="1" applyAlignment="1">
      <alignment horizontal="center" vertical="center"/>
    </xf>
    <xf numFmtId="38" fontId="18" fillId="2" borderId="7" xfId="2" applyFont="1" applyFill="1" applyBorder="1" applyAlignment="1">
      <alignment horizontal="center" vertical="center"/>
    </xf>
    <xf numFmtId="38" fontId="25" fillId="0" borderId="0" xfId="2" applyFont="1" applyAlignment="1">
      <alignment vertical="center"/>
    </xf>
    <xf numFmtId="38" fontId="23" fillId="3" borderId="12" xfId="2" applyFont="1" applyFill="1" applyBorder="1" applyAlignment="1">
      <alignment vertical="center"/>
    </xf>
    <xf numFmtId="38" fontId="19" fillId="0" borderId="13" xfId="2" applyFont="1" applyBorder="1" applyAlignment="1">
      <alignment horizontal="center" vertical="center"/>
    </xf>
    <xf numFmtId="38" fontId="13" fillId="0" borderId="14" xfId="2" applyFont="1" applyBorder="1" applyAlignment="1">
      <alignment vertical="center"/>
    </xf>
    <xf numFmtId="38" fontId="21" fillId="3" borderId="15" xfId="2" applyFont="1" applyFill="1" applyBorder="1" applyAlignment="1">
      <alignment horizontal="center" vertical="center"/>
    </xf>
    <xf numFmtId="38" fontId="30" fillId="3" borderId="11" xfId="2" applyFont="1" applyFill="1" applyBorder="1" applyAlignment="1">
      <alignment vertical="center"/>
    </xf>
    <xf numFmtId="38" fontId="26" fillId="0" borderId="16" xfId="2" applyFont="1" applyBorder="1" applyAlignment="1">
      <alignment vertical="center"/>
    </xf>
    <xf numFmtId="179" fontId="32" fillId="0" borderId="8" xfId="2" applyNumberFormat="1" applyFont="1" applyBorder="1" applyAlignment="1">
      <alignment horizontal="center" vertical="center"/>
    </xf>
    <xf numFmtId="38" fontId="30" fillId="3" borderId="4" xfId="2" applyFont="1" applyFill="1" applyBorder="1" applyAlignment="1">
      <alignment vertical="center"/>
    </xf>
    <xf numFmtId="38" fontId="35" fillId="4" borderId="17" xfId="2" applyFont="1" applyFill="1" applyBorder="1" applyAlignment="1">
      <alignment vertical="center"/>
    </xf>
    <xf numFmtId="38" fontId="2" fillId="5" borderId="17" xfId="2" applyFont="1" applyFill="1" applyBorder="1" applyAlignment="1">
      <alignment horizontal="right" vertical="center"/>
    </xf>
    <xf numFmtId="38" fontId="13" fillId="5" borderId="13" xfId="2" applyFont="1" applyFill="1" applyBorder="1" applyAlignment="1">
      <alignment vertical="center"/>
    </xf>
    <xf numFmtId="38" fontId="2" fillId="0" borderId="4" xfId="2" applyFont="1" applyFill="1" applyBorder="1" applyAlignment="1">
      <alignment vertical="center"/>
    </xf>
    <xf numFmtId="38" fontId="2" fillId="0" borderId="11" xfId="2" applyFont="1" applyFill="1" applyBorder="1" applyAlignment="1">
      <alignment vertical="center"/>
    </xf>
    <xf numFmtId="38" fontId="13" fillId="0" borderId="18" xfId="2" applyFont="1" applyBorder="1" applyAlignment="1">
      <alignment vertical="center"/>
    </xf>
    <xf numFmtId="38" fontId="30" fillId="3" borderId="18" xfId="2" applyFont="1" applyFill="1" applyBorder="1" applyAlignment="1">
      <alignment vertical="center"/>
    </xf>
    <xf numFmtId="38" fontId="13" fillId="0" borderId="19" xfId="2" applyFont="1" applyBorder="1" applyAlignment="1">
      <alignment vertical="center"/>
    </xf>
    <xf numFmtId="38" fontId="13" fillId="5" borderId="13" xfId="2" applyFont="1" applyFill="1" applyBorder="1" applyAlignment="1">
      <alignment horizontal="right" vertical="center"/>
    </xf>
    <xf numFmtId="38" fontId="2" fillId="0" borderId="20" xfId="2" applyFont="1" applyFill="1" applyBorder="1" applyAlignment="1">
      <alignment vertical="center"/>
    </xf>
    <xf numFmtId="38" fontId="23" fillId="0" borderId="20" xfId="2" applyFont="1" applyFill="1" applyBorder="1" applyAlignment="1">
      <alignment vertical="center"/>
    </xf>
    <xf numFmtId="38" fontId="13" fillId="0" borderId="20" xfId="2" applyFont="1" applyFill="1" applyBorder="1" applyAlignment="1">
      <alignment vertical="center"/>
    </xf>
    <xf numFmtId="38" fontId="30" fillId="0" borderId="21" xfId="2" applyFont="1" applyFill="1" applyBorder="1" applyAlignment="1">
      <alignment vertical="center"/>
    </xf>
    <xf numFmtId="38" fontId="2" fillId="5" borderId="17" xfId="2" applyFont="1" applyFill="1" applyBorder="1" applyAlignment="1">
      <alignment vertical="center"/>
    </xf>
    <xf numFmtId="38" fontId="2" fillId="0" borderId="22" xfId="2" applyFont="1" applyBorder="1" applyAlignment="1">
      <alignment vertical="center"/>
    </xf>
    <xf numFmtId="38" fontId="23" fillId="3" borderId="22" xfId="2" applyFont="1" applyFill="1" applyBorder="1" applyAlignment="1">
      <alignment vertical="center"/>
    </xf>
    <xf numFmtId="38" fontId="2" fillId="0" borderId="22" xfId="2" applyFont="1" applyFill="1" applyBorder="1" applyAlignment="1">
      <alignment vertical="center"/>
    </xf>
    <xf numFmtId="38" fontId="23" fillId="3" borderId="23" xfId="2" applyFont="1" applyFill="1" applyBorder="1" applyAlignment="1">
      <alignment vertical="center"/>
    </xf>
    <xf numFmtId="38" fontId="13" fillId="0" borderId="24" xfId="2" applyFont="1" applyBorder="1" applyAlignment="1">
      <alignment vertical="center"/>
    </xf>
    <xf numFmtId="38" fontId="23" fillId="0" borderId="25" xfId="2" applyFont="1" applyFill="1" applyBorder="1" applyAlignment="1" applyProtection="1">
      <alignment vertical="center"/>
      <protection locked="0"/>
    </xf>
    <xf numFmtId="38" fontId="13" fillId="0" borderId="26" xfId="2" applyFont="1" applyFill="1" applyBorder="1" applyAlignment="1">
      <alignment vertical="center"/>
    </xf>
    <xf numFmtId="38" fontId="13" fillId="0" borderId="14" xfId="2" applyFont="1" applyFill="1" applyBorder="1" applyAlignment="1">
      <alignment vertical="center"/>
    </xf>
    <xf numFmtId="38" fontId="13" fillId="0" borderId="18" xfId="2" applyFont="1" applyBorder="1" applyAlignment="1">
      <alignment vertical="center" shrinkToFit="1"/>
    </xf>
    <xf numFmtId="38" fontId="35" fillId="4" borderId="17" xfId="2" applyFont="1" applyFill="1" applyBorder="1" applyAlignment="1">
      <alignment vertical="center" shrinkToFit="1"/>
    </xf>
    <xf numFmtId="38" fontId="30" fillId="3" borderId="18" xfId="2" applyFont="1" applyFill="1" applyBorder="1" applyAlignment="1">
      <alignment vertical="center" shrinkToFit="1"/>
    </xf>
    <xf numFmtId="38" fontId="30" fillId="3" borderId="22" xfId="2" applyFont="1" applyFill="1" applyBorder="1" applyAlignment="1">
      <alignment vertical="center"/>
    </xf>
    <xf numFmtId="38" fontId="2" fillId="0" borderId="27" xfId="2" applyFont="1" applyBorder="1" applyAlignment="1">
      <alignment vertical="center"/>
    </xf>
    <xf numFmtId="38" fontId="23" fillId="3" borderId="27" xfId="2" applyFont="1" applyFill="1" applyBorder="1" applyAlignment="1">
      <alignment vertical="center"/>
    </xf>
    <xf numFmtId="38" fontId="2" fillId="0" borderId="27" xfId="2" applyFont="1" applyFill="1" applyBorder="1" applyAlignment="1">
      <alignment vertical="center"/>
    </xf>
    <xf numFmtId="38" fontId="23" fillId="3" borderId="28" xfId="2" applyFont="1" applyFill="1" applyBorder="1" applyAlignment="1">
      <alignment vertical="center"/>
    </xf>
    <xf numFmtId="38" fontId="13" fillId="0" borderId="29" xfId="2" applyFont="1" applyBorder="1" applyAlignment="1">
      <alignment vertical="center"/>
    </xf>
    <xf numFmtId="38" fontId="30" fillId="3" borderId="27" xfId="2" applyFont="1" applyFill="1" applyBorder="1" applyAlignment="1">
      <alignment vertical="center"/>
    </xf>
    <xf numFmtId="38" fontId="2" fillId="0" borderId="30" xfId="2" applyFont="1" applyBorder="1" applyAlignment="1">
      <alignment vertical="center"/>
    </xf>
    <xf numFmtId="38" fontId="23" fillId="3" borderId="30" xfId="2" applyFont="1" applyFill="1" applyBorder="1" applyAlignment="1">
      <alignment vertical="center"/>
    </xf>
    <xf numFmtId="38" fontId="2" fillId="0" borderId="30" xfId="2" applyFont="1" applyFill="1" applyBorder="1" applyAlignment="1">
      <alignment vertical="center"/>
    </xf>
    <xf numFmtId="38" fontId="23" fillId="3" borderId="31" xfId="2" applyFont="1" applyFill="1" applyBorder="1" applyAlignment="1">
      <alignment vertical="center"/>
    </xf>
    <xf numFmtId="38" fontId="13" fillId="0" borderId="32" xfId="2" applyFont="1" applyBorder="1" applyAlignment="1">
      <alignment vertical="center"/>
    </xf>
    <xf numFmtId="38" fontId="30" fillId="3" borderId="30" xfId="2" applyFont="1" applyFill="1" applyBorder="1" applyAlignment="1">
      <alignment vertical="center"/>
    </xf>
    <xf numFmtId="38" fontId="23" fillId="3" borderId="33" xfId="2" applyFont="1" applyFill="1" applyBorder="1" applyAlignment="1">
      <alignment vertical="center"/>
    </xf>
    <xf numFmtId="3" fontId="58" fillId="7" borderId="34" xfId="2" applyNumberFormat="1" applyFont="1" applyFill="1" applyBorder="1" applyAlignment="1" applyProtection="1">
      <alignment vertical="center" shrinkToFit="1"/>
      <protection locked="0"/>
    </xf>
    <xf numFmtId="3" fontId="58" fillId="8" borderId="34" xfId="2" applyNumberFormat="1" applyFont="1" applyFill="1" applyBorder="1" applyAlignment="1" applyProtection="1">
      <alignment vertical="center" shrinkToFit="1"/>
      <protection locked="0"/>
    </xf>
    <xf numFmtId="3" fontId="58" fillId="0" borderId="34" xfId="2" applyNumberFormat="1" applyFont="1" applyFill="1" applyBorder="1" applyAlignment="1" applyProtection="1">
      <alignment vertical="center" shrinkToFit="1"/>
      <protection locked="0"/>
    </xf>
    <xf numFmtId="3" fontId="58" fillId="7" borderId="35" xfId="2" applyNumberFormat="1" applyFont="1" applyFill="1" applyBorder="1" applyAlignment="1" applyProtection="1">
      <alignment vertical="center" shrinkToFit="1"/>
      <protection locked="0"/>
    </xf>
    <xf numFmtId="3" fontId="58" fillId="7" borderId="36" xfId="2" applyNumberFormat="1" applyFont="1" applyFill="1" applyBorder="1" applyAlignment="1" applyProtection="1">
      <alignment vertical="center" shrinkToFit="1"/>
      <protection locked="0"/>
    </xf>
    <xf numFmtId="3" fontId="58" fillId="7" borderId="37" xfId="2" applyNumberFormat="1" applyFont="1" applyFill="1" applyBorder="1" applyAlignment="1" applyProtection="1">
      <alignment vertical="center" shrinkToFit="1"/>
      <protection locked="0"/>
    </xf>
    <xf numFmtId="3" fontId="58" fillId="7" borderId="25" xfId="2" applyNumberFormat="1" applyFont="1" applyFill="1" applyBorder="1" applyAlignment="1" applyProtection="1">
      <alignment vertical="center" shrinkToFit="1"/>
      <protection locked="0"/>
    </xf>
    <xf numFmtId="3" fontId="58" fillId="7" borderId="38" xfId="2" applyNumberFormat="1" applyFont="1" applyFill="1" applyBorder="1" applyAlignment="1" applyProtection="1">
      <alignment vertical="center" shrinkToFit="1"/>
      <protection locked="0"/>
    </xf>
    <xf numFmtId="3" fontId="58" fillId="7" borderId="39" xfId="2" applyNumberFormat="1" applyFont="1" applyFill="1" applyBorder="1" applyAlignment="1" applyProtection="1">
      <alignment vertical="center" shrinkToFit="1"/>
      <protection locked="0"/>
    </xf>
    <xf numFmtId="38" fontId="4" fillId="9" borderId="40" xfId="2" applyFont="1" applyFill="1" applyBorder="1" applyAlignment="1">
      <alignment horizontal="centerContinuous" vertical="center"/>
    </xf>
    <xf numFmtId="38" fontId="4" fillId="9" borderId="41" xfId="2" applyFont="1" applyFill="1" applyBorder="1" applyAlignment="1">
      <alignment horizontal="centerContinuous" vertical="center"/>
    </xf>
    <xf numFmtId="38" fontId="4" fillId="9" borderId="42" xfId="2" applyFont="1" applyFill="1" applyBorder="1" applyAlignment="1">
      <alignment horizontal="centerContinuous" vertical="center"/>
    </xf>
    <xf numFmtId="38" fontId="4" fillId="9" borderId="43" xfId="2" applyFont="1" applyFill="1" applyBorder="1" applyAlignment="1">
      <alignment horizontal="centerContinuous" vertical="center"/>
    </xf>
    <xf numFmtId="38" fontId="4" fillId="9" borderId="44" xfId="2" applyFont="1" applyFill="1" applyBorder="1" applyAlignment="1">
      <alignment horizontal="centerContinuous" vertical="center"/>
    </xf>
    <xf numFmtId="38" fontId="17" fillId="10" borderId="0" xfId="2" applyFont="1" applyFill="1" applyAlignment="1">
      <alignment vertical="center"/>
    </xf>
    <xf numFmtId="38" fontId="12" fillId="10" borderId="45" xfId="2" applyFont="1" applyFill="1" applyBorder="1" applyAlignment="1">
      <alignment horizontal="centerContinuous" vertical="center"/>
    </xf>
    <xf numFmtId="38" fontId="12" fillId="10" borderId="46" xfId="2" applyFont="1" applyFill="1" applyBorder="1" applyAlignment="1">
      <alignment horizontal="centerContinuous" vertical="center"/>
    </xf>
    <xf numFmtId="38" fontId="3" fillId="10" borderId="47" xfId="2" applyFont="1" applyFill="1" applyBorder="1" applyAlignment="1">
      <alignment horizontal="centerContinuous" vertical="center"/>
    </xf>
    <xf numFmtId="38" fontId="3" fillId="10" borderId="48" xfId="2" applyFont="1" applyFill="1" applyBorder="1" applyAlignment="1">
      <alignment horizontal="centerContinuous" vertical="center"/>
    </xf>
    <xf numFmtId="38" fontId="9" fillId="10" borderId="0" xfId="2" applyFont="1" applyFill="1" applyAlignment="1">
      <alignment vertical="center"/>
    </xf>
    <xf numFmtId="38" fontId="8" fillId="10" borderId="0" xfId="2" applyFont="1" applyFill="1" applyBorder="1" applyAlignment="1">
      <alignment vertical="center"/>
    </xf>
    <xf numFmtId="38" fontId="8" fillId="10" borderId="0" xfId="2" applyFont="1" applyFill="1" applyAlignment="1">
      <alignment vertical="center"/>
    </xf>
    <xf numFmtId="38" fontId="9" fillId="10" borderId="49" xfId="2" applyFont="1" applyFill="1" applyBorder="1" applyAlignment="1" applyProtection="1">
      <alignment horizontal="centerContinuous" vertical="center"/>
    </xf>
    <xf numFmtId="38" fontId="9" fillId="10" borderId="5" xfId="2" applyFont="1" applyFill="1" applyBorder="1" applyAlignment="1" applyProtection="1">
      <alignment horizontal="centerContinuous" vertical="center"/>
    </xf>
    <xf numFmtId="38" fontId="28" fillId="10" borderId="50" xfId="2" applyFont="1" applyFill="1" applyBorder="1" applyAlignment="1" applyProtection="1">
      <alignment horizontal="centerContinuous" vertical="center"/>
    </xf>
    <xf numFmtId="38" fontId="9" fillId="10" borderId="0" xfId="2" applyFont="1" applyFill="1" applyBorder="1" applyAlignment="1">
      <alignment vertical="center"/>
    </xf>
    <xf numFmtId="38" fontId="10" fillId="10" borderId="51" xfId="2" applyFont="1" applyFill="1" applyBorder="1" applyAlignment="1">
      <alignment vertical="center"/>
    </xf>
    <xf numFmtId="38" fontId="2" fillId="10" borderId="11" xfId="2" applyFont="1" applyFill="1" applyBorder="1" applyAlignment="1">
      <alignment vertical="center"/>
    </xf>
    <xf numFmtId="3" fontId="58" fillId="10" borderId="34" xfId="2" applyNumberFormat="1" applyFont="1" applyFill="1" applyBorder="1" applyAlignment="1" applyProtection="1">
      <alignment vertical="center" shrinkToFit="1"/>
      <protection locked="0"/>
    </xf>
    <xf numFmtId="38" fontId="10" fillId="10" borderId="52" xfId="2" applyFont="1" applyFill="1" applyBorder="1" applyAlignment="1">
      <alignment horizontal="left" vertical="center"/>
    </xf>
    <xf numFmtId="38" fontId="2" fillId="10" borderId="22" xfId="2" applyFont="1" applyFill="1" applyBorder="1" applyAlignment="1">
      <alignment vertical="center"/>
    </xf>
    <xf numFmtId="38" fontId="10" fillId="10" borderId="51" xfId="2" applyFont="1" applyFill="1" applyBorder="1" applyAlignment="1">
      <alignment horizontal="left" vertical="center" wrapText="1"/>
    </xf>
    <xf numFmtId="38" fontId="10" fillId="10" borderId="53" xfId="2" applyFont="1" applyFill="1" applyBorder="1" applyAlignment="1">
      <alignment vertical="center"/>
    </xf>
    <xf numFmtId="38" fontId="2" fillId="10" borderId="54" xfId="2" applyFont="1" applyFill="1" applyBorder="1" applyAlignment="1">
      <alignment horizontal="right" vertical="center"/>
    </xf>
    <xf numFmtId="3" fontId="58" fillId="10" borderId="35" xfId="2" applyNumberFormat="1" applyFont="1" applyFill="1" applyBorder="1" applyAlignment="1" applyProtection="1">
      <alignment vertical="center" shrinkToFit="1"/>
      <protection locked="0"/>
    </xf>
    <xf numFmtId="38" fontId="10" fillId="10" borderId="53" xfId="2" applyFont="1" applyFill="1" applyBorder="1" applyAlignment="1">
      <alignment horizontal="left" vertical="center" wrapText="1"/>
    </xf>
    <xf numFmtId="38" fontId="2" fillId="10" borderId="54" xfId="2" applyFont="1" applyFill="1" applyBorder="1" applyAlignment="1">
      <alignment vertical="center"/>
    </xf>
    <xf numFmtId="38" fontId="10" fillId="10" borderId="53" xfId="2" applyFont="1" applyFill="1" applyBorder="1" applyAlignment="1">
      <alignment horizontal="centerContinuous" vertical="center"/>
    </xf>
    <xf numFmtId="38" fontId="23" fillId="10" borderId="38" xfId="2" applyFont="1" applyFill="1" applyBorder="1" applyAlignment="1" applyProtection="1">
      <alignment vertical="center"/>
      <protection locked="0"/>
    </xf>
    <xf numFmtId="38" fontId="15" fillId="10" borderId="53" xfId="2" applyFont="1" applyFill="1" applyBorder="1" applyAlignment="1">
      <alignment horizontal="center" vertical="center"/>
    </xf>
    <xf numFmtId="38" fontId="10" fillId="10" borderId="52" xfId="2" applyFont="1" applyFill="1" applyBorder="1" applyAlignment="1">
      <alignment vertical="center"/>
    </xf>
    <xf numFmtId="38" fontId="10" fillId="10" borderId="52" xfId="2" applyFont="1" applyFill="1" applyBorder="1" applyAlignment="1">
      <alignment horizontal="left" vertical="center" wrapText="1"/>
    </xf>
    <xf numFmtId="38" fontId="10" fillId="10" borderId="52" xfId="2" applyFont="1" applyFill="1" applyBorder="1" applyAlignment="1">
      <alignment horizontal="center" vertical="center"/>
    </xf>
    <xf numFmtId="38" fontId="23" fillId="10" borderId="37" xfId="2" applyFont="1" applyFill="1" applyBorder="1" applyAlignment="1" applyProtection="1">
      <alignment vertical="center"/>
      <protection locked="0"/>
    </xf>
    <xf numFmtId="38" fontId="15" fillId="10" borderId="52" xfId="2" applyFont="1" applyFill="1" applyBorder="1" applyAlignment="1">
      <alignment horizontal="center" vertical="center"/>
    </xf>
    <xf numFmtId="38" fontId="10" fillId="10" borderId="51" xfId="2" applyFont="1" applyFill="1" applyBorder="1" applyAlignment="1">
      <alignment horizontal="left" vertical="center"/>
    </xf>
    <xf numFmtId="38" fontId="10" fillId="10" borderId="51" xfId="2" applyFont="1" applyFill="1" applyBorder="1" applyAlignment="1">
      <alignment horizontal="center" vertical="center"/>
    </xf>
    <xf numFmtId="38" fontId="23" fillId="10" borderId="25" xfId="2" applyFont="1" applyFill="1" applyBorder="1" applyAlignment="1" applyProtection="1">
      <alignment vertical="center"/>
      <protection locked="0"/>
    </xf>
    <xf numFmtId="38" fontId="15" fillId="10" borderId="51" xfId="2" applyFont="1" applyFill="1" applyBorder="1" applyAlignment="1">
      <alignment horizontal="center" vertical="center"/>
    </xf>
    <xf numFmtId="38" fontId="10" fillId="10" borderId="55" xfId="2" applyFont="1" applyFill="1" applyBorder="1" applyAlignment="1">
      <alignment vertical="center"/>
    </xf>
    <xf numFmtId="38" fontId="2" fillId="10" borderId="5" xfId="2" applyFont="1" applyFill="1" applyBorder="1" applyAlignment="1">
      <alignment vertical="center"/>
    </xf>
    <xf numFmtId="3" fontId="58" fillId="10" borderId="36" xfId="2" applyNumberFormat="1" applyFont="1" applyFill="1" applyBorder="1" applyAlignment="1" applyProtection="1">
      <alignment vertical="center" shrinkToFit="1"/>
      <protection locked="0"/>
    </xf>
    <xf numFmtId="38" fontId="10" fillId="10" borderId="55" xfId="2" applyFont="1" applyFill="1" applyBorder="1" applyAlignment="1">
      <alignment horizontal="center" vertical="center"/>
    </xf>
    <xf numFmtId="38" fontId="23" fillId="10" borderId="56" xfId="2" applyFont="1" applyFill="1" applyBorder="1" applyAlignment="1" applyProtection="1">
      <alignment vertical="center"/>
      <protection locked="0"/>
    </xf>
    <xf numFmtId="38" fontId="15" fillId="10" borderId="55" xfId="2" applyFont="1" applyFill="1" applyBorder="1" applyAlignment="1">
      <alignment horizontal="center" vertical="center"/>
    </xf>
    <xf numFmtId="38" fontId="10" fillId="10" borderId="53" xfId="2" applyFont="1" applyFill="1" applyBorder="1" applyAlignment="1">
      <alignment horizontal="left" vertical="center"/>
    </xf>
    <xf numFmtId="0" fontId="9" fillId="10" borderId="0" xfId="0" applyFont="1" applyFill="1" applyAlignment="1">
      <alignment vertical="center"/>
    </xf>
    <xf numFmtId="38" fontId="10" fillId="10" borderId="51" xfId="2" applyFont="1" applyFill="1" applyBorder="1" applyAlignment="1">
      <alignment horizontal="center" vertical="center" wrapText="1"/>
    </xf>
    <xf numFmtId="38" fontId="10" fillId="10" borderId="55" xfId="2" applyFont="1" applyFill="1" applyBorder="1" applyAlignment="1">
      <alignment horizontal="left" vertical="center" wrapText="1"/>
    </xf>
    <xf numFmtId="3" fontId="58" fillId="10" borderId="25" xfId="2" applyNumberFormat="1" applyFont="1" applyFill="1" applyBorder="1" applyAlignment="1" applyProtection="1">
      <alignment vertical="center" shrinkToFit="1"/>
      <protection locked="0"/>
    </xf>
    <xf numFmtId="38" fontId="10" fillId="10" borderId="57" xfId="2" applyFont="1" applyFill="1" applyBorder="1" applyAlignment="1">
      <alignment vertical="center"/>
    </xf>
    <xf numFmtId="38" fontId="2" fillId="10" borderId="58" xfId="2" applyFont="1" applyFill="1" applyBorder="1" applyAlignment="1">
      <alignment vertical="center"/>
    </xf>
    <xf numFmtId="38" fontId="10" fillId="10" borderId="57" xfId="2" applyFont="1" applyFill="1" applyBorder="1" applyAlignment="1">
      <alignment horizontal="left" vertical="center"/>
    </xf>
    <xf numFmtId="38" fontId="10" fillId="10" borderId="57" xfId="2" applyFont="1" applyFill="1" applyBorder="1" applyAlignment="1">
      <alignment horizontal="center" vertical="center"/>
    </xf>
    <xf numFmtId="38" fontId="23" fillId="10" borderId="35" xfId="2" applyFont="1" applyFill="1" applyBorder="1" applyAlignment="1" applyProtection="1">
      <alignment vertical="center"/>
      <protection locked="0"/>
    </xf>
    <xf numFmtId="38" fontId="15" fillId="10" borderId="57" xfId="2" applyFont="1" applyFill="1" applyBorder="1" applyAlignment="1">
      <alignment horizontal="center" vertical="center"/>
    </xf>
    <xf numFmtId="38" fontId="10" fillId="10" borderId="59" xfId="2" applyFont="1" applyFill="1" applyBorder="1" applyAlignment="1">
      <alignment horizontal="left" vertical="center" wrapText="1"/>
    </xf>
    <xf numFmtId="38" fontId="2" fillId="10" borderId="27" xfId="2" applyFont="1" applyFill="1" applyBorder="1" applyAlignment="1">
      <alignment vertical="center"/>
    </xf>
    <xf numFmtId="38" fontId="10" fillId="10" borderId="57" xfId="2" applyFont="1" applyFill="1" applyBorder="1" applyAlignment="1">
      <alignment vertical="center" shrinkToFit="1"/>
    </xf>
    <xf numFmtId="38" fontId="10" fillId="10" borderId="60" xfId="2" applyFont="1" applyFill="1" applyBorder="1" applyAlignment="1">
      <alignment horizontal="left" vertical="center" wrapText="1"/>
    </xf>
    <xf numFmtId="38" fontId="2" fillId="10" borderId="30" xfId="2" applyFont="1" applyFill="1" applyBorder="1" applyAlignment="1">
      <alignment vertical="center"/>
    </xf>
    <xf numFmtId="38" fontId="10" fillId="10" borderId="55" xfId="2" applyFont="1" applyFill="1" applyBorder="1" applyAlignment="1">
      <alignment horizontal="left" vertical="center"/>
    </xf>
    <xf numFmtId="38" fontId="13" fillId="11" borderId="61" xfId="2" applyFont="1" applyFill="1" applyBorder="1" applyAlignment="1">
      <alignment vertical="center"/>
    </xf>
    <xf numFmtId="38" fontId="13" fillId="11" borderId="62" xfId="2" applyFont="1" applyFill="1" applyBorder="1" applyAlignment="1">
      <alignment vertical="center"/>
    </xf>
    <xf numFmtId="38" fontId="30" fillId="11" borderId="63" xfId="2" applyFont="1" applyFill="1" applyBorder="1" applyAlignment="1">
      <alignment vertical="center"/>
    </xf>
    <xf numFmtId="38" fontId="48" fillId="10" borderId="0" xfId="2" applyFont="1" applyFill="1" applyBorder="1" applyAlignment="1">
      <alignment vertical="center"/>
    </xf>
    <xf numFmtId="38" fontId="48" fillId="10" borderId="0" xfId="2" applyFont="1" applyFill="1" applyAlignment="1">
      <alignment vertical="center"/>
    </xf>
    <xf numFmtId="38" fontId="10" fillId="10" borderId="42" xfId="2" applyFont="1" applyFill="1" applyBorder="1" applyAlignment="1">
      <alignment horizontal="centerContinuous" vertical="center"/>
    </xf>
    <xf numFmtId="38" fontId="2" fillId="10" borderId="42" xfId="2" applyFont="1" applyFill="1" applyBorder="1" applyAlignment="1">
      <alignment vertical="center"/>
    </xf>
    <xf numFmtId="38" fontId="23" fillId="10" borderId="42" xfId="2" applyFont="1" applyFill="1" applyBorder="1" applyAlignment="1">
      <alignment vertical="center"/>
    </xf>
    <xf numFmtId="38" fontId="10" fillId="10" borderId="42" xfId="2" applyFont="1" applyFill="1" applyBorder="1" applyAlignment="1">
      <alignment horizontal="center" vertical="center"/>
    </xf>
    <xf numFmtId="38" fontId="23" fillId="10" borderId="44" xfId="2" applyFont="1" applyFill="1" applyBorder="1" applyAlignment="1">
      <alignment vertical="center"/>
    </xf>
    <xf numFmtId="0" fontId="45" fillId="10" borderId="0" xfId="0" applyFont="1" applyFill="1" applyAlignment="1">
      <alignment horizontal="left" vertical="center"/>
    </xf>
    <xf numFmtId="0" fontId="45" fillId="10" borderId="0" xfId="0" applyFont="1" applyFill="1" applyAlignment="1">
      <alignment vertical="center"/>
    </xf>
    <xf numFmtId="38" fontId="2" fillId="10" borderId="0" xfId="2" applyFont="1" applyFill="1" applyBorder="1" applyAlignment="1">
      <alignment vertical="center"/>
    </xf>
    <xf numFmtId="38" fontId="30" fillId="10" borderId="0" xfId="2" applyFont="1" applyFill="1" applyBorder="1" applyAlignment="1">
      <alignment vertical="center"/>
    </xf>
    <xf numFmtId="38" fontId="2" fillId="10" borderId="0" xfId="2" applyFont="1" applyFill="1" applyBorder="1" applyAlignment="1">
      <alignment horizontal="right" vertical="center"/>
    </xf>
    <xf numFmtId="38" fontId="39" fillId="10" borderId="0" xfId="2" applyFont="1" applyFill="1" applyBorder="1" applyAlignment="1">
      <alignment vertical="center"/>
    </xf>
    <xf numFmtId="0" fontId="7" fillId="10" borderId="0" xfId="0" applyFont="1" applyFill="1" applyAlignment="1">
      <alignment vertical="center"/>
    </xf>
    <xf numFmtId="0" fontId="11" fillId="10" borderId="0" xfId="0" applyFont="1" applyFill="1" applyAlignment="1">
      <alignment vertical="center"/>
    </xf>
    <xf numFmtId="0" fontId="4" fillId="10" borderId="0" xfId="0" applyFont="1" applyFill="1" applyAlignment="1">
      <alignment horizontal="centerContinuous" vertical="center"/>
    </xf>
    <xf numFmtId="0" fontId="12" fillId="10" borderId="0" xfId="0" applyFont="1" applyFill="1" applyAlignment="1">
      <alignment vertical="center"/>
    </xf>
    <xf numFmtId="38" fontId="45" fillId="10" borderId="0" xfId="2" applyFont="1" applyFill="1" applyAlignment="1">
      <alignment vertical="center"/>
    </xf>
    <xf numFmtId="38" fontId="10" fillId="10" borderId="51" xfId="2" applyFont="1" applyFill="1" applyBorder="1" applyAlignment="1">
      <alignment vertical="center" shrinkToFit="1"/>
    </xf>
    <xf numFmtId="38" fontId="10" fillId="10" borderId="51" xfId="2" applyFont="1" applyFill="1" applyBorder="1" applyAlignment="1">
      <alignment horizontal="left" vertical="center" shrinkToFit="1"/>
    </xf>
    <xf numFmtId="38" fontId="10" fillId="10" borderId="52" xfId="2" applyFont="1" applyFill="1" applyBorder="1" applyAlignment="1">
      <alignment horizontal="left" vertical="center" shrinkToFit="1"/>
    </xf>
    <xf numFmtId="38" fontId="10" fillId="10" borderId="51" xfId="2" applyFont="1" applyFill="1" applyBorder="1" applyAlignment="1">
      <alignment horizontal="centerContinuous" vertical="center"/>
    </xf>
    <xf numFmtId="38" fontId="23" fillId="10" borderId="11" xfId="2" applyFont="1" applyFill="1" applyBorder="1" applyAlignment="1" applyProtection="1">
      <alignment vertical="center"/>
      <protection locked="0"/>
    </xf>
    <xf numFmtId="38" fontId="10" fillId="10" borderId="64" xfId="2" applyFont="1" applyFill="1" applyBorder="1" applyAlignment="1">
      <alignment horizontal="left" vertical="center"/>
    </xf>
    <xf numFmtId="38" fontId="2" fillId="10" borderId="4" xfId="2" applyFont="1" applyFill="1" applyBorder="1" applyAlignment="1">
      <alignment vertical="center"/>
    </xf>
    <xf numFmtId="38" fontId="15" fillId="10" borderId="51" xfId="2" applyFont="1" applyFill="1" applyBorder="1" applyAlignment="1">
      <alignment horizontal="left" vertical="center"/>
    </xf>
    <xf numFmtId="38" fontId="10" fillId="10" borderId="55" xfId="2" applyFont="1" applyFill="1" applyBorder="1" applyAlignment="1">
      <alignment horizontal="centerContinuous" vertical="center"/>
    </xf>
    <xf numFmtId="38" fontId="13" fillId="11" borderId="65" xfId="2" applyFont="1" applyFill="1" applyBorder="1" applyAlignment="1">
      <alignment vertical="center"/>
    </xf>
    <xf numFmtId="38" fontId="30" fillId="11" borderId="66" xfId="2" applyFont="1" applyFill="1" applyBorder="1" applyAlignment="1">
      <alignment vertical="center"/>
    </xf>
    <xf numFmtId="38" fontId="9" fillId="10" borderId="67" xfId="2" applyFont="1" applyFill="1" applyBorder="1" applyAlignment="1">
      <alignment vertical="center"/>
    </xf>
    <xf numFmtId="38" fontId="9" fillId="10" borderId="42" xfId="2" applyFont="1" applyFill="1" applyBorder="1" applyAlignment="1">
      <alignment vertical="center"/>
    </xf>
    <xf numFmtId="38" fontId="7" fillId="10" borderId="42" xfId="2" applyFont="1" applyFill="1" applyBorder="1" applyAlignment="1">
      <alignment horizontal="centerContinuous" vertical="center"/>
    </xf>
    <xf numFmtId="38" fontId="22" fillId="10" borderId="42" xfId="2" applyFont="1" applyFill="1" applyBorder="1" applyAlignment="1">
      <alignment vertical="center"/>
    </xf>
    <xf numFmtId="38" fontId="37" fillId="10" borderId="42" xfId="2" applyFont="1" applyFill="1" applyBorder="1" applyAlignment="1">
      <alignment horizontal="centerContinuous" vertical="center"/>
    </xf>
    <xf numFmtId="38" fontId="22" fillId="10" borderId="44" xfId="2" applyFont="1" applyFill="1" applyBorder="1" applyAlignment="1">
      <alignment vertical="center"/>
    </xf>
    <xf numFmtId="38" fontId="10" fillId="10" borderId="52" xfId="2" applyFont="1" applyFill="1" applyBorder="1" applyAlignment="1">
      <alignment horizontal="centerContinuous" vertical="center"/>
    </xf>
    <xf numFmtId="0" fontId="7" fillId="10" borderId="35" xfId="0" applyFont="1" applyFill="1" applyBorder="1" applyAlignment="1">
      <alignment vertical="center"/>
    </xf>
    <xf numFmtId="38" fontId="10" fillId="10" borderId="53" xfId="2" applyFont="1" applyFill="1" applyBorder="1" applyAlignment="1">
      <alignment horizontal="left" vertical="center" shrinkToFit="1"/>
    </xf>
    <xf numFmtId="38" fontId="23" fillId="10" borderId="5" xfId="2" applyFont="1" applyFill="1" applyBorder="1" applyAlignment="1" applyProtection="1">
      <alignment vertical="center"/>
      <protection locked="0"/>
    </xf>
    <xf numFmtId="0" fontId="48" fillId="10" borderId="0" xfId="0" applyFont="1" applyFill="1" applyAlignment="1">
      <alignment vertical="center"/>
    </xf>
    <xf numFmtId="0" fontId="9" fillId="10" borderId="67" xfId="0" applyFont="1" applyFill="1" applyBorder="1" applyAlignment="1">
      <alignment vertical="center" textRotation="255"/>
    </xf>
    <xf numFmtId="0" fontId="7" fillId="10" borderId="42" xfId="0" applyFont="1" applyFill="1" applyBorder="1" applyAlignment="1">
      <alignment horizontal="center" vertical="center"/>
    </xf>
    <xf numFmtId="38" fontId="15" fillId="10" borderId="42" xfId="2" applyFont="1" applyFill="1" applyBorder="1" applyAlignment="1">
      <alignment horizontal="center" vertical="center"/>
    </xf>
    <xf numFmtId="0" fontId="46" fillId="10" borderId="0" xfId="0" applyFont="1" applyFill="1" applyAlignment="1" applyProtection="1">
      <alignment vertical="center"/>
    </xf>
    <xf numFmtId="0" fontId="46" fillId="10" borderId="0" xfId="0" applyFont="1" applyFill="1" applyBorder="1" applyAlignment="1">
      <alignment horizontal="left" vertical="center"/>
    </xf>
    <xf numFmtId="0" fontId="45" fillId="10" borderId="0" xfId="0" applyFont="1" applyFill="1" applyAlignment="1" applyProtection="1">
      <alignment vertical="center"/>
    </xf>
    <xf numFmtId="38" fontId="37" fillId="10" borderId="0" xfId="2" applyFont="1" applyFill="1" applyBorder="1" applyAlignment="1">
      <alignment vertical="center"/>
    </xf>
    <xf numFmtId="38" fontId="10" fillId="10" borderId="64" xfId="2" applyFont="1" applyFill="1" applyBorder="1" applyAlignment="1">
      <alignment horizontal="left" vertical="center" shrinkToFit="1"/>
    </xf>
    <xf numFmtId="38" fontId="10" fillId="10" borderId="64" xfId="2" applyFont="1" applyFill="1" applyBorder="1" applyAlignment="1">
      <alignment horizontal="centerContinuous" vertical="center"/>
    </xf>
    <xf numFmtId="38" fontId="15" fillId="10" borderId="64" xfId="2" applyFont="1" applyFill="1" applyBorder="1" applyAlignment="1">
      <alignment horizontal="center" vertical="center"/>
    </xf>
    <xf numFmtId="38" fontId="10" fillId="10" borderId="57" xfId="2" applyFont="1" applyFill="1" applyBorder="1" applyAlignment="1">
      <alignment horizontal="left" vertical="center" shrinkToFit="1"/>
    </xf>
    <xf numFmtId="38" fontId="10" fillId="10" borderId="57" xfId="2" applyFont="1" applyFill="1" applyBorder="1" applyAlignment="1">
      <alignment horizontal="centerContinuous" vertical="center"/>
    </xf>
    <xf numFmtId="38" fontId="10" fillId="10" borderId="60" xfId="2" applyFont="1" applyFill="1" applyBorder="1" applyAlignment="1">
      <alignment horizontal="centerContinuous" vertical="center"/>
    </xf>
    <xf numFmtId="38" fontId="15" fillId="10" borderId="60" xfId="2" applyFont="1" applyFill="1" applyBorder="1" applyAlignment="1">
      <alignment horizontal="center" vertical="center"/>
    </xf>
    <xf numFmtId="38" fontId="30" fillId="10" borderId="25" xfId="2" applyFont="1" applyFill="1" applyBorder="1" applyAlignment="1" applyProtection="1">
      <alignment vertical="center"/>
      <protection locked="0"/>
    </xf>
    <xf numFmtId="38" fontId="23" fillId="10" borderId="36" xfId="2" applyFont="1" applyFill="1" applyBorder="1" applyAlignment="1" applyProtection="1">
      <alignment vertical="center"/>
      <protection locked="0"/>
    </xf>
    <xf numFmtId="38" fontId="2" fillId="10" borderId="11" xfId="2" applyFont="1" applyFill="1" applyBorder="1" applyAlignment="1">
      <alignment horizontal="left" vertical="center"/>
    </xf>
    <xf numFmtId="38" fontId="14" fillId="10" borderId="0" xfId="2" applyFont="1" applyFill="1" applyBorder="1" applyAlignment="1">
      <alignment vertical="center"/>
    </xf>
    <xf numFmtId="38" fontId="10" fillId="10" borderId="64" xfId="2" applyFont="1" applyFill="1" applyBorder="1" applyAlignment="1">
      <alignment vertical="center" shrinkToFit="1"/>
    </xf>
    <xf numFmtId="38" fontId="2" fillId="10" borderId="4" xfId="2" applyFont="1" applyFill="1" applyBorder="1" applyAlignment="1">
      <alignment vertical="center" shrinkToFit="1"/>
    </xf>
    <xf numFmtId="38" fontId="10" fillId="10" borderId="64" xfId="2" applyFont="1" applyFill="1" applyBorder="1" applyAlignment="1">
      <alignment horizontal="centerContinuous" vertical="center" shrinkToFit="1"/>
    </xf>
    <xf numFmtId="38" fontId="23" fillId="10" borderId="34" xfId="2" applyFont="1" applyFill="1" applyBorder="1" applyAlignment="1" applyProtection="1">
      <alignment vertical="center" shrinkToFit="1"/>
      <protection locked="0"/>
    </xf>
    <xf numFmtId="38" fontId="23" fillId="10" borderId="34" xfId="2" applyFont="1" applyFill="1" applyBorder="1" applyAlignment="1" applyProtection="1">
      <alignment vertical="center"/>
      <protection locked="0"/>
    </xf>
    <xf numFmtId="38" fontId="10" fillId="10" borderId="4" xfId="2" applyFont="1" applyFill="1" applyBorder="1" applyAlignment="1">
      <alignment vertical="center"/>
    </xf>
    <xf numFmtId="38" fontId="15" fillId="10" borderId="64" xfId="2" applyFont="1" applyFill="1" applyBorder="1" applyAlignment="1">
      <alignment horizontal="left" vertical="center"/>
    </xf>
    <xf numFmtId="38" fontId="10" fillId="10" borderId="64" xfId="2" applyFont="1" applyFill="1" applyBorder="1" applyAlignment="1">
      <alignment vertical="center"/>
    </xf>
    <xf numFmtId="38" fontId="10" fillId="10" borderId="52" xfId="2" applyFont="1" applyFill="1" applyBorder="1" applyAlignment="1">
      <alignment vertical="center" shrinkToFit="1"/>
    </xf>
    <xf numFmtId="38" fontId="10" fillId="10" borderId="68" xfId="2" applyFont="1" applyFill="1" applyBorder="1" applyAlignment="1">
      <alignment horizontal="left" vertical="center" shrinkToFit="1"/>
    </xf>
    <xf numFmtId="3" fontId="58" fillId="10" borderId="69" xfId="2" applyNumberFormat="1" applyFont="1" applyFill="1" applyBorder="1" applyAlignment="1" applyProtection="1">
      <alignment vertical="center" shrinkToFit="1"/>
      <protection locked="0"/>
    </xf>
    <xf numFmtId="38" fontId="10" fillId="10" borderId="53" xfId="2" applyFont="1" applyFill="1" applyBorder="1" applyAlignment="1">
      <alignment vertical="center" shrinkToFit="1"/>
    </xf>
    <xf numFmtId="38" fontId="10" fillId="10" borderId="60" xfId="2" applyFont="1" applyFill="1" applyBorder="1" applyAlignment="1">
      <alignment horizontal="left" vertical="center"/>
    </xf>
    <xf numFmtId="3" fontId="58" fillId="10" borderId="31" xfId="2" applyNumberFormat="1" applyFont="1" applyFill="1" applyBorder="1" applyAlignment="1" applyProtection="1">
      <alignment vertical="center" shrinkToFit="1"/>
      <protection locked="0"/>
    </xf>
    <xf numFmtId="38" fontId="10" fillId="10" borderId="60" xfId="2" applyFont="1" applyFill="1" applyBorder="1" applyAlignment="1">
      <alignment horizontal="left" vertical="center" shrinkToFit="1"/>
    </xf>
    <xf numFmtId="38" fontId="10" fillId="10" borderId="60" xfId="2" applyFont="1" applyFill="1" applyBorder="1" applyAlignment="1">
      <alignment vertical="center" shrinkToFit="1"/>
    </xf>
    <xf numFmtId="38" fontId="10" fillId="10" borderId="70" xfId="2" applyFont="1" applyFill="1" applyBorder="1" applyAlignment="1">
      <alignment horizontal="left" vertical="center" shrinkToFit="1"/>
    </xf>
    <xf numFmtId="38" fontId="15" fillId="10" borderId="52" xfId="2" applyFont="1" applyFill="1" applyBorder="1" applyAlignment="1">
      <alignment horizontal="centerContinuous" vertical="center"/>
    </xf>
    <xf numFmtId="38" fontId="2" fillId="10" borderId="64" xfId="2" applyFont="1" applyFill="1" applyBorder="1" applyAlignment="1">
      <alignment vertical="center"/>
    </xf>
    <xf numFmtId="38" fontId="30" fillId="10" borderId="34" xfId="2" applyFont="1" applyFill="1" applyBorder="1" applyAlignment="1">
      <alignment vertical="center"/>
    </xf>
    <xf numFmtId="38" fontId="15" fillId="10" borderId="64" xfId="2" applyFont="1" applyFill="1" applyBorder="1" applyAlignment="1">
      <alignment horizontal="centerContinuous" vertical="center"/>
    </xf>
    <xf numFmtId="38" fontId="15" fillId="10" borderId="60" xfId="2" applyFont="1" applyFill="1" applyBorder="1" applyAlignment="1">
      <alignment horizontal="centerContinuous" vertical="center"/>
    </xf>
    <xf numFmtId="38" fontId="10" fillId="10" borderId="51" xfId="2" applyFont="1" applyFill="1" applyBorder="1" applyAlignment="1">
      <alignment horizontal="centerContinuous" vertical="center" shrinkToFit="1"/>
    </xf>
    <xf numFmtId="38" fontId="10" fillId="10" borderId="55" xfId="2" applyFont="1" applyFill="1" applyBorder="1" applyAlignment="1">
      <alignment horizontal="left" vertical="center" shrinkToFit="1"/>
    </xf>
    <xf numFmtId="38" fontId="10" fillId="10" borderId="55" xfId="2" applyFont="1" applyFill="1" applyBorder="1" applyAlignment="1">
      <alignment vertical="center" shrinkToFit="1"/>
    </xf>
    <xf numFmtId="38" fontId="10" fillId="10" borderId="55" xfId="2" applyFont="1" applyFill="1" applyBorder="1" applyAlignment="1">
      <alignment horizontal="centerContinuous" vertical="center" shrinkToFit="1"/>
    </xf>
    <xf numFmtId="0" fontId="45" fillId="10" borderId="0" xfId="0" applyFont="1" applyFill="1" applyBorder="1" applyAlignment="1">
      <alignment horizontal="left" vertical="center"/>
    </xf>
    <xf numFmtId="38" fontId="15" fillId="10" borderId="51" xfId="2" applyFont="1" applyFill="1" applyBorder="1" applyAlignment="1">
      <alignment vertical="center" shrinkToFit="1"/>
    </xf>
    <xf numFmtId="38" fontId="30" fillId="11" borderId="63" xfId="2" applyFont="1" applyFill="1" applyBorder="1" applyAlignment="1" applyProtection="1">
      <alignment vertical="center"/>
      <protection locked="0"/>
    </xf>
    <xf numFmtId="38" fontId="23" fillId="10" borderId="71" xfId="2" applyFont="1" applyFill="1" applyBorder="1" applyAlignment="1" applyProtection="1">
      <alignment vertical="center"/>
      <protection locked="0"/>
    </xf>
    <xf numFmtId="38" fontId="23" fillId="10" borderId="54" xfId="2" applyFont="1" applyFill="1" applyBorder="1" applyAlignment="1" applyProtection="1">
      <alignment vertical="center"/>
      <protection locked="0"/>
    </xf>
    <xf numFmtId="38" fontId="10" fillId="10" borderId="57" xfId="2" applyFont="1" applyFill="1" applyBorder="1" applyAlignment="1">
      <alignment horizontal="centerContinuous" vertical="center" shrinkToFit="1"/>
    </xf>
    <xf numFmtId="38" fontId="23" fillId="10" borderId="22" xfId="2" applyFont="1" applyFill="1" applyBorder="1" applyAlignment="1" applyProtection="1">
      <alignment vertical="center"/>
      <protection locked="0"/>
    </xf>
    <xf numFmtId="38" fontId="23" fillId="10" borderId="4" xfId="2" applyFont="1" applyFill="1" applyBorder="1" applyAlignment="1" applyProtection="1">
      <alignment vertical="center"/>
      <protection locked="0"/>
    </xf>
    <xf numFmtId="38" fontId="30" fillId="10" borderId="34" xfId="2" applyFont="1" applyFill="1" applyBorder="1" applyAlignment="1">
      <alignment horizontal="center" vertical="center"/>
    </xf>
    <xf numFmtId="38" fontId="10" fillId="10" borderId="64" xfId="2" applyFont="1" applyFill="1" applyBorder="1" applyAlignment="1">
      <alignment horizontal="center" vertical="center"/>
    </xf>
    <xf numFmtId="0" fontId="0" fillId="10" borderId="4" xfId="0" applyFill="1" applyBorder="1" applyAlignment="1">
      <alignment vertical="center"/>
    </xf>
    <xf numFmtId="38" fontId="44" fillId="10" borderId="34" xfId="2" applyFont="1" applyFill="1" applyBorder="1" applyAlignment="1">
      <alignment horizontal="center" vertical="center"/>
    </xf>
    <xf numFmtId="38" fontId="15" fillId="10" borderId="51" xfId="2" applyFont="1" applyFill="1" applyBorder="1" applyAlignment="1">
      <alignment horizontal="left" vertical="center" shrinkToFit="1"/>
    </xf>
    <xf numFmtId="38" fontId="15" fillId="10" borderId="52" xfId="2" applyFont="1" applyFill="1" applyBorder="1" applyAlignment="1">
      <alignment horizontal="left" vertical="center" shrinkToFit="1"/>
    </xf>
    <xf numFmtId="38" fontId="15" fillId="10" borderId="55" xfId="2" applyFont="1" applyFill="1" applyBorder="1" applyAlignment="1">
      <alignment horizontal="left" vertical="center" shrinkToFit="1"/>
    </xf>
    <xf numFmtId="38" fontId="10" fillId="10" borderId="53" xfId="2" applyFont="1" applyFill="1" applyBorder="1" applyAlignment="1">
      <alignment horizontal="centerContinuous" vertical="center" shrinkToFit="1"/>
    </xf>
    <xf numFmtId="38" fontId="15" fillId="10" borderId="53" xfId="2" applyFont="1" applyFill="1" applyBorder="1" applyAlignment="1">
      <alignment horizontal="center" vertical="center" shrinkToFit="1"/>
    </xf>
    <xf numFmtId="38" fontId="15" fillId="10" borderId="51" xfId="2" applyFont="1" applyFill="1" applyBorder="1" applyAlignment="1">
      <alignment horizontal="centerContinuous" vertical="center"/>
    </xf>
    <xf numFmtId="38" fontId="2" fillId="10" borderId="54" xfId="2" applyFont="1" applyFill="1" applyBorder="1" applyAlignment="1">
      <alignment horizontal="left" vertical="center"/>
    </xf>
    <xf numFmtId="38" fontId="15" fillId="10" borderId="53" xfId="2" applyFont="1" applyFill="1" applyBorder="1" applyAlignment="1">
      <alignment horizontal="left" vertical="center" shrinkToFit="1"/>
    </xf>
    <xf numFmtId="38" fontId="22" fillId="10" borderId="25" xfId="2" applyFont="1" applyFill="1" applyBorder="1" applyAlignment="1" applyProtection="1">
      <alignment vertical="center"/>
      <protection locked="0"/>
    </xf>
    <xf numFmtId="38" fontId="10" fillId="10" borderId="4" xfId="2" applyFont="1" applyFill="1" applyBorder="1" applyAlignment="1">
      <alignment vertical="center" shrinkToFit="1"/>
    </xf>
    <xf numFmtId="38" fontId="59" fillId="10" borderId="25" xfId="2" applyFont="1" applyFill="1" applyBorder="1" applyAlignment="1" applyProtection="1">
      <alignment vertical="center"/>
      <protection locked="0"/>
    </xf>
    <xf numFmtId="38" fontId="60" fillId="10" borderId="51" xfId="2" applyFont="1" applyFill="1" applyBorder="1" applyAlignment="1">
      <alignment horizontal="center" vertical="center"/>
    </xf>
    <xf numFmtId="38" fontId="61" fillId="10" borderId="11" xfId="2" applyFont="1" applyFill="1" applyBorder="1" applyAlignment="1">
      <alignment vertical="center"/>
    </xf>
    <xf numFmtId="38" fontId="62" fillId="10" borderId="25" xfId="2" applyFont="1" applyFill="1" applyBorder="1" applyAlignment="1" applyProtection="1">
      <alignment vertical="center"/>
      <protection locked="0"/>
    </xf>
    <xf numFmtId="38" fontId="59" fillId="10" borderId="34" xfId="2" applyFont="1" applyFill="1" applyBorder="1" applyAlignment="1" applyProtection="1">
      <alignment vertical="center"/>
      <protection locked="0"/>
    </xf>
    <xf numFmtId="38" fontId="47" fillId="10" borderId="64" xfId="2" applyFont="1" applyFill="1" applyBorder="1" applyAlignment="1" applyProtection="1">
      <alignment horizontal="left" vertical="center"/>
    </xf>
    <xf numFmtId="0" fontId="46" fillId="10" borderId="0" xfId="0" applyFont="1" applyFill="1" applyAlignment="1">
      <alignment vertical="center"/>
    </xf>
    <xf numFmtId="0" fontId="7" fillId="10" borderId="39" xfId="0" applyFont="1" applyFill="1" applyBorder="1" applyAlignment="1">
      <alignment horizontal="center" vertical="center"/>
    </xf>
    <xf numFmtId="38" fontId="10" fillId="10" borderId="65" xfId="2" applyFont="1" applyFill="1" applyBorder="1" applyAlignment="1">
      <alignment vertical="center"/>
    </xf>
    <xf numFmtId="38" fontId="2" fillId="10" borderId="17" xfId="2" applyFont="1" applyFill="1" applyBorder="1" applyAlignment="1">
      <alignment vertical="center"/>
    </xf>
    <xf numFmtId="38" fontId="10" fillId="10" borderId="65" xfId="2" applyFont="1" applyFill="1" applyBorder="1" applyAlignment="1">
      <alignment horizontal="left" vertical="center"/>
    </xf>
    <xf numFmtId="38" fontId="10" fillId="10" borderId="65" xfId="2" applyFont="1" applyFill="1" applyBorder="1" applyAlignment="1">
      <alignment horizontal="left" vertical="center" shrinkToFit="1"/>
    </xf>
    <xf numFmtId="38" fontId="23" fillId="10" borderId="39" xfId="2" applyFont="1" applyFill="1" applyBorder="1" applyAlignment="1" applyProtection="1">
      <alignment vertical="center"/>
      <protection locked="0"/>
    </xf>
    <xf numFmtId="38" fontId="47" fillId="10" borderId="51" xfId="2" applyFont="1" applyFill="1" applyBorder="1" applyAlignment="1" applyProtection="1">
      <alignment horizontal="left" vertical="center"/>
    </xf>
    <xf numFmtId="38" fontId="10" fillId="10" borderId="11" xfId="2" applyFont="1" applyFill="1" applyBorder="1" applyAlignment="1">
      <alignment vertical="center"/>
    </xf>
    <xf numFmtId="38" fontId="63" fillId="10" borderId="51" xfId="2" applyFont="1" applyFill="1" applyBorder="1" applyAlignment="1">
      <alignment horizontal="left" vertical="center"/>
    </xf>
    <xf numFmtId="38" fontId="63" fillId="10" borderId="53" xfId="2" applyFont="1" applyFill="1" applyBorder="1" applyAlignment="1">
      <alignment horizontal="left" vertical="center"/>
    </xf>
    <xf numFmtId="38" fontId="61" fillId="10" borderId="54" xfId="2" applyFont="1" applyFill="1" applyBorder="1" applyAlignment="1">
      <alignment vertical="center"/>
    </xf>
    <xf numFmtId="38" fontId="10" fillId="10" borderId="60" xfId="2" applyFont="1" applyFill="1" applyBorder="1" applyAlignment="1">
      <alignment vertical="center"/>
    </xf>
    <xf numFmtId="0" fontId="46" fillId="10" borderId="0" xfId="0" applyFont="1" applyFill="1" applyAlignment="1">
      <alignment horizontal="left" vertical="center"/>
    </xf>
    <xf numFmtId="38" fontId="38" fillId="12" borderId="72" xfId="2" applyFont="1" applyFill="1" applyBorder="1" applyAlignment="1">
      <alignment horizontal="centerContinuous" vertical="center"/>
    </xf>
    <xf numFmtId="38" fontId="11" fillId="12" borderId="42" xfId="2" applyFont="1" applyFill="1" applyBorder="1" applyAlignment="1">
      <alignment horizontal="centerContinuous" vertical="center"/>
    </xf>
    <xf numFmtId="38" fontId="11" fillId="12" borderId="73" xfId="2" applyFont="1" applyFill="1" applyBorder="1" applyAlignment="1">
      <alignment horizontal="centerContinuous" vertical="center"/>
    </xf>
    <xf numFmtId="38" fontId="38" fillId="12" borderId="41" xfId="2" applyFont="1" applyFill="1" applyBorder="1" applyAlignment="1">
      <alignment horizontal="centerContinuous" vertical="center"/>
    </xf>
    <xf numFmtId="0" fontId="11" fillId="12" borderId="73" xfId="0" applyFont="1" applyFill="1" applyBorder="1" applyAlignment="1">
      <alignment horizontal="centerContinuous" vertical="center"/>
    </xf>
    <xf numFmtId="38" fontId="38" fillId="12" borderId="42" xfId="2" applyFont="1" applyFill="1" applyBorder="1" applyAlignment="1">
      <alignment horizontal="centerContinuous" vertical="center"/>
    </xf>
    <xf numFmtId="38" fontId="11" fillId="12" borderId="74" xfId="2" applyFont="1" applyFill="1" applyBorder="1" applyAlignment="1">
      <alignment horizontal="centerContinuous" vertical="center"/>
    </xf>
    <xf numFmtId="38" fontId="10" fillId="10" borderId="64" xfId="2" applyFont="1" applyFill="1" applyBorder="1" applyAlignment="1">
      <alignment horizontal="left" vertical="center" shrinkToFit="1"/>
    </xf>
    <xf numFmtId="38" fontId="10" fillId="10" borderId="75" xfId="2" applyFont="1" applyFill="1" applyBorder="1" applyAlignment="1">
      <alignment horizontal="left" vertical="center" shrinkToFit="1"/>
    </xf>
    <xf numFmtId="38" fontId="41" fillId="0" borderId="76" xfId="1" applyNumberFormat="1" applyFont="1" applyFill="1" applyBorder="1" applyAlignment="1" applyProtection="1">
      <alignment horizontal="left" vertical="center"/>
    </xf>
    <xf numFmtId="38" fontId="51" fillId="10" borderId="4" xfId="2" applyFont="1" applyFill="1" applyBorder="1" applyAlignment="1" applyProtection="1">
      <alignment horizontal="right" vertical="center"/>
    </xf>
    <xf numFmtId="38" fontId="10" fillId="10" borderId="52" xfId="2" applyFont="1" applyFill="1" applyBorder="1" applyAlignment="1">
      <alignment horizontal="left" vertical="center" shrinkToFit="1"/>
    </xf>
    <xf numFmtId="38" fontId="10" fillId="10" borderId="22" xfId="2" applyFont="1" applyFill="1" applyBorder="1" applyAlignment="1">
      <alignment horizontal="left" vertical="center" shrinkToFit="1"/>
    </xf>
    <xf numFmtId="38" fontId="10" fillId="10" borderId="64" xfId="2" applyFont="1" applyFill="1" applyBorder="1" applyAlignment="1">
      <alignment horizontal="left" vertical="center" shrinkToFit="1"/>
    </xf>
    <xf numFmtId="38" fontId="10" fillId="10" borderId="4" xfId="2" applyFont="1" applyFill="1" applyBorder="1" applyAlignment="1">
      <alignment horizontal="left" vertical="center" shrinkToFit="1"/>
    </xf>
    <xf numFmtId="38" fontId="10" fillId="10" borderId="65" xfId="2" applyFont="1" applyFill="1" applyBorder="1" applyAlignment="1">
      <alignment horizontal="centerContinuous" vertical="center"/>
    </xf>
    <xf numFmtId="38" fontId="23" fillId="10" borderId="17" xfId="2" applyFont="1" applyFill="1" applyBorder="1" applyAlignment="1" applyProtection="1">
      <alignment vertical="center"/>
      <protection locked="0"/>
    </xf>
    <xf numFmtId="38" fontId="15" fillId="10" borderId="65" xfId="2" applyFont="1" applyFill="1" applyBorder="1" applyAlignment="1">
      <alignment horizontal="center" vertical="center"/>
    </xf>
    <xf numFmtId="3" fontId="58" fillId="0" borderId="36" xfId="2" applyNumberFormat="1" applyFont="1" applyFill="1" applyBorder="1" applyAlignment="1" applyProtection="1">
      <alignment vertical="center" shrinkToFit="1"/>
      <protection locked="0"/>
    </xf>
    <xf numFmtId="38" fontId="47" fillId="10" borderId="51" xfId="2" applyFont="1" applyFill="1" applyBorder="1" applyAlignment="1">
      <alignment horizontal="left" vertical="center" shrinkToFit="1"/>
    </xf>
    <xf numFmtId="0" fontId="10" fillId="0" borderId="77" xfId="0" applyFont="1" applyFill="1" applyBorder="1" applyAlignment="1" applyProtection="1">
      <alignment horizontal="left" vertical="center" shrinkToFit="1"/>
    </xf>
    <xf numFmtId="0" fontId="9" fillId="8" borderId="0" xfId="0" applyFont="1" applyFill="1" applyAlignment="1">
      <alignment vertical="center"/>
    </xf>
    <xf numFmtId="38" fontId="9" fillId="8" borderId="0" xfId="2" applyFont="1" applyFill="1" applyAlignment="1">
      <alignment vertical="center"/>
    </xf>
    <xf numFmtId="38" fontId="4" fillId="13" borderId="40" xfId="2" applyFont="1" applyFill="1" applyBorder="1" applyAlignment="1">
      <alignment horizontal="centerContinuous" vertical="center"/>
    </xf>
    <xf numFmtId="38" fontId="4" fillId="13" borderId="41" xfId="2" applyFont="1" applyFill="1" applyBorder="1" applyAlignment="1">
      <alignment horizontal="centerContinuous" vertical="center"/>
    </xf>
    <xf numFmtId="38" fontId="4" fillId="13" borderId="42" xfId="2" applyFont="1" applyFill="1" applyBorder="1" applyAlignment="1">
      <alignment horizontal="centerContinuous" vertical="center"/>
    </xf>
    <xf numFmtId="38" fontId="4" fillId="13" borderId="43" xfId="2" applyFont="1" applyFill="1" applyBorder="1" applyAlignment="1">
      <alignment horizontal="centerContinuous" vertical="center"/>
    </xf>
    <xf numFmtId="38" fontId="4" fillId="13" borderId="44" xfId="2" applyFont="1" applyFill="1" applyBorder="1" applyAlignment="1">
      <alignment horizontal="centerContinuous" vertical="center"/>
    </xf>
    <xf numFmtId="38" fontId="17" fillId="8" borderId="0" xfId="2" applyFont="1" applyFill="1" applyAlignment="1">
      <alignment vertical="center"/>
    </xf>
    <xf numFmtId="38" fontId="12" fillId="8" borderId="45" xfId="2" applyFont="1" applyFill="1" applyBorder="1" applyAlignment="1">
      <alignment horizontal="centerContinuous" vertical="center"/>
    </xf>
    <xf numFmtId="38" fontId="12" fillId="8" borderId="46" xfId="2" applyFont="1" applyFill="1" applyBorder="1" applyAlignment="1">
      <alignment horizontal="centerContinuous" vertical="center"/>
    </xf>
    <xf numFmtId="38" fontId="3" fillId="8" borderId="47" xfId="2" applyFont="1" applyFill="1" applyBorder="1" applyAlignment="1">
      <alignment horizontal="centerContinuous" vertical="center"/>
    </xf>
    <xf numFmtId="38" fontId="3" fillId="8" borderId="48" xfId="2" applyFont="1" applyFill="1" applyBorder="1" applyAlignment="1">
      <alignment horizontal="centerContinuous" vertical="center"/>
    </xf>
    <xf numFmtId="38" fontId="8" fillId="8" borderId="0" xfId="2" applyFont="1" applyFill="1" applyBorder="1" applyAlignment="1">
      <alignment vertical="center"/>
    </xf>
    <xf numFmtId="38" fontId="8" fillId="8" borderId="0" xfId="2" applyFont="1" applyFill="1" applyAlignment="1">
      <alignment vertical="center"/>
    </xf>
    <xf numFmtId="38" fontId="9" fillId="8" borderId="49" xfId="2" applyFont="1" applyFill="1" applyBorder="1" applyAlignment="1" applyProtection="1">
      <alignment horizontal="centerContinuous" vertical="center"/>
    </xf>
    <xf numFmtId="38" fontId="9" fillId="8" borderId="5" xfId="2" applyFont="1" applyFill="1" applyBorder="1" applyAlignment="1" applyProtection="1">
      <alignment horizontal="centerContinuous" vertical="center"/>
    </xf>
    <xf numFmtId="38" fontId="28" fillId="8" borderId="50" xfId="2" applyFont="1" applyFill="1" applyBorder="1" applyAlignment="1" applyProtection="1">
      <alignment horizontal="centerContinuous" vertical="center"/>
    </xf>
    <xf numFmtId="38" fontId="9" fillId="8" borderId="0" xfId="2" applyFont="1" applyFill="1" applyBorder="1" applyAlignment="1">
      <alignment vertical="center"/>
    </xf>
    <xf numFmtId="38" fontId="10" fillId="8" borderId="52" xfId="2" applyFont="1" applyFill="1" applyBorder="1" applyAlignment="1">
      <alignment horizontal="left" vertical="center"/>
    </xf>
    <xf numFmtId="38" fontId="2" fillId="8" borderId="22" xfId="2" applyFont="1" applyFill="1" applyBorder="1" applyAlignment="1">
      <alignment vertical="center"/>
    </xf>
    <xf numFmtId="38" fontId="10" fillId="8" borderId="51" xfId="2" applyFont="1" applyFill="1" applyBorder="1" applyAlignment="1">
      <alignment horizontal="left" vertical="center"/>
    </xf>
    <xf numFmtId="38" fontId="2" fillId="8" borderId="11" xfId="2" applyFont="1" applyFill="1" applyBorder="1" applyAlignment="1">
      <alignment vertical="center"/>
    </xf>
    <xf numFmtId="38" fontId="10" fillId="8" borderId="51" xfId="2" applyFont="1" applyFill="1" applyBorder="1" applyAlignment="1">
      <alignment horizontal="left" vertical="center" shrinkToFit="1"/>
    </xf>
    <xf numFmtId="38" fontId="10" fillId="8" borderId="51" xfId="2" applyFont="1" applyFill="1" applyBorder="1" applyAlignment="1">
      <alignment horizontal="centerContinuous" vertical="center"/>
    </xf>
    <xf numFmtId="38" fontId="23" fillId="8" borderId="25" xfId="2" applyFont="1" applyFill="1" applyBorder="1" applyAlignment="1" applyProtection="1">
      <alignment vertical="center"/>
      <protection locked="0"/>
    </xf>
    <xf numFmtId="38" fontId="15" fillId="8" borderId="51" xfId="2" applyFont="1" applyFill="1" applyBorder="1" applyAlignment="1">
      <alignment horizontal="centerContinuous" vertical="center"/>
    </xf>
    <xf numFmtId="38" fontId="10" fillId="8" borderId="51" xfId="2" applyFont="1" applyFill="1" applyBorder="1" applyAlignment="1">
      <alignment horizontal="center" vertical="center"/>
    </xf>
    <xf numFmtId="38" fontId="10" fillId="8" borderId="11" xfId="2" applyFont="1" applyFill="1" applyBorder="1" applyAlignment="1">
      <alignment vertical="center"/>
    </xf>
    <xf numFmtId="38" fontId="13" fillId="14" borderId="39" xfId="2" applyFont="1" applyFill="1" applyBorder="1" applyAlignment="1">
      <alignment horizontal="right" vertical="center"/>
    </xf>
    <xf numFmtId="38" fontId="13" fillId="14" borderId="65" xfId="2" applyFont="1" applyFill="1" applyBorder="1" applyAlignment="1">
      <alignment vertical="center"/>
    </xf>
    <xf numFmtId="38" fontId="13" fillId="14" borderId="17" xfId="2" applyFont="1" applyFill="1" applyBorder="1" applyAlignment="1">
      <alignment vertical="center"/>
    </xf>
    <xf numFmtId="38" fontId="30" fillId="14" borderId="39" xfId="2" applyFont="1" applyFill="1" applyBorder="1" applyAlignment="1">
      <alignment vertical="center"/>
    </xf>
    <xf numFmtId="38" fontId="7" fillId="8" borderId="9" xfId="2" applyFont="1" applyFill="1" applyBorder="1" applyAlignment="1">
      <alignment horizontal="center" vertical="center"/>
    </xf>
    <xf numFmtId="38" fontId="10" fillId="8" borderId="6" xfId="2" applyFont="1" applyFill="1" applyBorder="1" applyAlignment="1">
      <alignment horizontal="centerContinuous" vertical="center"/>
    </xf>
    <xf numFmtId="38" fontId="2" fillId="8" borderId="6" xfId="2" applyFont="1" applyFill="1" applyBorder="1" applyAlignment="1">
      <alignment vertical="center"/>
    </xf>
    <xf numFmtId="38" fontId="23" fillId="8" borderId="6" xfId="2" applyFont="1" applyFill="1" applyBorder="1" applyAlignment="1">
      <alignment vertical="center"/>
    </xf>
    <xf numFmtId="38" fontId="10" fillId="8" borderId="6" xfId="2" applyFont="1" applyFill="1" applyBorder="1" applyAlignment="1">
      <alignment horizontal="center" vertical="center"/>
    </xf>
    <xf numFmtId="38" fontId="23" fillId="8" borderId="78" xfId="2" applyFont="1" applyFill="1" applyBorder="1" applyAlignment="1">
      <alignment vertical="center"/>
    </xf>
    <xf numFmtId="38" fontId="10" fillId="8" borderId="53" xfId="2" applyFont="1" applyFill="1" applyBorder="1" applyAlignment="1">
      <alignment horizontal="centerContinuous" vertical="center"/>
    </xf>
    <xf numFmtId="38" fontId="2" fillId="8" borderId="54" xfId="2" applyFont="1" applyFill="1" applyBorder="1" applyAlignment="1">
      <alignment vertical="center"/>
    </xf>
    <xf numFmtId="38" fontId="23" fillId="8" borderId="38" xfId="2" applyFont="1" applyFill="1" applyBorder="1" applyAlignment="1" applyProtection="1">
      <alignment vertical="center"/>
      <protection locked="0"/>
    </xf>
    <xf numFmtId="38" fontId="10" fillId="8" borderId="53" xfId="2" applyFont="1" applyFill="1" applyBorder="1" applyAlignment="1">
      <alignment horizontal="center" vertical="center"/>
    </xf>
    <xf numFmtId="38" fontId="10" fillId="8" borderId="57" xfId="2" applyFont="1" applyFill="1" applyBorder="1" applyAlignment="1">
      <alignment horizontal="centerContinuous" vertical="center"/>
    </xf>
    <xf numFmtId="38" fontId="2" fillId="8" borderId="58" xfId="2" applyFont="1" applyFill="1" applyBorder="1" applyAlignment="1">
      <alignment vertical="center"/>
    </xf>
    <xf numFmtId="38" fontId="23" fillId="8" borderId="35" xfId="2" applyFont="1" applyFill="1" applyBorder="1" applyAlignment="1" applyProtection="1">
      <alignment vertical="center"/>
      <protection locked="0"/>
    </xf>
    <xf numFmtId="38" fontId="10" fillId="8" borderId="57" xfId="2" applyFont="1" applyFill="1" applyBorder="1" applyAlignment="1">
      <alignment horizontal="center" vertical="center"/>
    </xf>
    <xf numFmtId="38" fontId="10" fillId="8" borderId="64" xfId="2" applyFont="1" applyFill="1" applyBorder="1" applyAlignment="1">
      <alignment horizontal="centerContinuous" vertical="center"/>
    </xf>
    <xf numFmtId="38" fontId="2" fillId="8" borderId="4" xfId="2" applyFont="1" applyFill="1" applyBorder="1" applyAlignment="1">
      <alignment vertical="center"/>
    </xf>
    <xf numFmtId="38" fontId="23" fillId="8" borderId="34" xfId="2" applyFont="1" applyFill="1" applyBorder="1" applyAlignment="1" applyProtection="1">
      <alignment vertical="center"/>
      <protection locked="0"/>
    </xf>
    <xf numFmtId="38" fontId="10" fillId="8" borderId="64" xfId="2" applyFont="1" applyFill="1" applyBorder="1" applyAlignment="1">
      <alignment horizontal="left" vertical="center"/>
    </xf>
    <xf numFmtId="38" fontId="10" fillId="8" borderId="64" xfId="2" applyFont="1" applyFill="1" applyBorder="1" applyAlignment="1">
      <alignment horizontal="center" vertical="center"/>
    </xf>
    <xf numFmtId="38" fontId="13" fillId="14" borderId="62" xfId="2" applyFont="1" applyFill="1" applyBorder="1" applyAlignment="1">
      <alignment vertical="center"/>
    </xf>
    <xf numFmtId="38" fontId="9" fillId="8" borderId="67" xfId="2" applyFont="1" applyFill="1" applyBorder="1" applyAlignment="1">
      <alignment vertical="center"/>
    </xf>
    <xf numFmtId="38" fontId="9" fillId="8" borderId="42" xfId="2" applyFont="1" applyFill="1" applyBorder="1" applyAlignment="1">
      <alignment vertical="center"/>
    </xf>
    <xf numFmtId="38" fontId="7" fillId="8" borderId="42" xfId="2" applyFont="1" applyFill="1" applyBorder="1" applyAlignment="1">
      <alignment horizontal="centerContinuous" vertical="center"/>
    </xf>
    <xf numFmtId="38" fontId="2" fillId="8" borderId="42" xfId="2" applyFont="1" applyFill="1" applyBorder="1" applyAlignment="1">
      <alignment vertical="center"/>
    </xf>
    <xf numFmtId="38" fontId="23" fillId="8" borderId="42" xfId="2" applyFont="1" applyFill="1" applyBorder="1" applyAlignment="1">
      <alignment vertical="center"/>
    </xf>
    <xf numFmtId="38" fontId="7" fillId="8" borderId="42" xfId="2" applyFont="1" applyFill="1" applyBorder="1" applyAlignment="1">
      <alignment horizontal="center" vertical="center"/>
    </xf>
    <xf numFmtId="38" fontId="22" fillId="8" borderId="42" xfId="2" applyFont="1" applyFill="1" applyBorder="1" applyAlignment="1">
      <alignment vertical="center"/>
    </xf>
    <xf numFmtId="38" fontId="37" fillId="8" borderId="42" xfId="2" applyFont="1" applyFill="1" applyBorder="1" applyAlignment="1">
      <alignment horizontal="centerContinuous" vertical="center"/>
    </xf>
    <xf numFmtId="38" fontId="22" fillId="8" borderId="44" xfId="2" applyFont="1" applyFill="1" applyBorder="1" applyAlignment="1">
      <alignment vertical="center"/>
    </xf>
    <xf numFmtId="38" fontId="13" fillId="14" borderId="61" xfId="2" applyFont="1" applyFill="1" applyBorder="1" applyAlignment="1">
      <alignment vertical="center"/>
    </xf>
    <xf numFmtId="38" fontId="30" fillId="14" borderId="63" xfId="2" applyFont="1" applyFill="1" applyBorder="1" applyAlignment="1">
      <alignment vertical="center"/>
    </xf>
    <xf numFmtId="38" fontId="13" fillId="14" borderId="79" xfId="2" applyFont="1" applyFill="1" applyBorder="1" applyAlignment="1">
      <alignment vertical="center"/>
    </xf>
    <xf numFmtId="0" fontId="45" fillId="8" borderId="0" xfId="0" applyFont="1" applyFill="1" applyAlignment="1">
      <alignment horizontal="left" vertical="center"/>
    </xf>
    <xf numFmtId="38" fontId="2" fillId="8" borderId="0" xfId="2" applyFont="1" applyFill="1" applyBorder="1" applyAlignment="1">
      <alignment horizontal="right" vertical="center"/>
    </xf>
    <xf numFmtId="38" fontId="30" fillId="8" borderId="0" xfId="2" applyFont="1" applyFill="1" applyBorder="1" applyAlignment="1">
      <alignment vertical="center"/>
    </xf>
    <xf numFmtId="38" fontId="2" fillId="8" borderId="0" xfId="2" applyFont="1" applyFill="1" applyBorder="1" applyAlignment="1">
      <alignment vertical="center"/>
    </xf>
    <xf numFmtId="38" fontId="39" fillId="8" borderId="0" xfId="2" applyFont="1" applyFill="1" applyBorder="1" applyAlignment="1">
      <alignment vertical="center"/>
    </xf>
    <xf numFmtId="0" fontId="7" fillId="8" borderId="0" xfId="0" applyFont="1" applyFill="1" applyAlignment="1">
      <alignment vertical="center"/>
    </xf>
    <xf numFmtId="0" fontId="11" fillId="8" borderId="0" xfId="0" applyFont="1" applyFill="1" applyAlignment="1">
      <alignment vertical="center"/>
    </xf>
    <xf numFmtId="0" fontId="4" fillId="8" borderId="0" xfId="0" applyFont="1" applyFill="1" applyAlignment="1">
      <alignment horizontal="centerContinuous" vertical="center"/>
    </xf>
    <xf numFmtId="0" fontId="12" fillId="8" borderId="0" xfId="0" applyFont="1" applyFill="1" applyAlignment="1">
      <alignment vertical="center"/>
    </xf>
    <xf numFmtId="0" fontId="26" fillId="0" borderId="27" xfId="0" applyFont="1" applyBorder="1" applyAlignment="1">
      <alignment vertical="center"/>
    </xf>
    <xf numFmtId="0" fontId="26" fillId="0" borderId="58" xfId="0" applyFont="1" applyBorder="1" applyAlignment="1">
      <alignment vertical="center"/>
    </xf>
    <xf numFmtId="0" fontId="26" fillId="0" borderId="4" xfId="0" applyFont="1" applyBorder="1" applyAlignment="1">
      <alignment vertical="center"/>
    </xf>
    <xf numFmtId="0" fontId="26" fillId="0" borderId="5" xfId="0" applyFont="1" applyBorder="1" applyAlignment="1">
      <alignment vertical="center"/>
    </xf>
    <xf numFmtId="38" fontId="52" fillId="5" borderId="5" xfId="1" applyNumberFormat="1" applyFont="1" applyFill="1" applyBorder="1" applyAlignment="1" applyProtection="1">
      <alignment horizontal="center" vertical="center"/>
    </xf>
    <xf numFmtId="0" fontId="26" fillId="0" borderId="22" xfId="0" applyFont="1" applyBorder="1" applyAlignment="1">
      <alignment vertical="center"/>
    </xf>
    <xf numFmtId="38" fontId="23" fillId="0" borderId="11" xfId="2" applyFont="1" applyFill="1" applyBorder="1" applyAlignment="1" applyProtection="1">
      <alignment vertical="center"/>
      <protection locked="0"/>
    </xf>
    <xf numFmtId="3" fontId="58" fillId="0" borderId="35" xfId="2" applyNumberFormat="1" applyFont="1" applyFill="1" applyBorder="1" applyAlignment="1" applyProtection="1">
      <alignment vertical="center" shrinkToFit="1"/>
      <protection locked="0"/>
    </xf>
    <xf numFmtId="3" fontId="58" fillId="0" borderId="37" xfId="2" applyNumberFormat="1" applyFont="1" applyFill="1" applyBorder="1" applyAlignment="1" applyProtection="1">
      <alignment vertical="center" shrinkToFit="1"/>
      <protection locked="0"/>
    </xf>
    <xf numFmtId="38" fontId="23" fillId="0" borderId="56" xfId="2" applyFont="1" applyFill="1" applyBorder="1" applyAlignment="1" applyProtection="1">
      <alignment vertical="center"/>
      <protection locked="0"/>
    </xf>
    <xf numFmtId="38" fontId="2" fillId="10" borderId="30" xfId="2" applyFont="1" applyFill="1" applyBorder="1" applyAlignment="1">
      <alignment horizontal="right" vertical="center"/>
    </xf>
    <xf numFmtId="38" fontId="10" fillId="0" borderId="11" xfId="2" applyFont="1" applyFill="1" applyBorder="1" applyAlignment="1">
      <alignment vertical="center"/>
    </xf>
    <xf numFmtId="38" fontId="10" fillId="0" borderId="51" xfId="2" applyFont="1" applyFill="1" applyBorder="1" applyAlignment="1">
      <alignment vertical="center" shrinkToFit="1"/>
    </xf>
    <xf numFmtId="3" fontId="58" fillId="7" borderId="66" xfId="2" applyNumberFormat="1" applyFont="1" applyFill="1" applyBorder="1" applyAlignment="1" applyProtection="1">
      <alignment vertical="center" shrinkToFit="1"/>
      <protection locked="0"/>
    </xf>
    <xf numFmtId="38" fontId="10" fillId="10" borderId="60" xfId="2" applyFont="1" applyFill="1" applyBorder="1" applyAlignment="1">
      <alignment horizontal="centerContinuous" vertical="center" shrinkToFit="1"/>
    </xf>
    <xf numFmtId="38" fontId="47" fillId="0" borderId="64" xfId="2" applyFont="1" applyFill="1" applyBorder="1" applyAlignment="1" applyProtection="1">
      <alignment horizontal="left" vertical="center"/>
    </xf>
    <xf numFmtId="38" fontId="51" fillId="0" borderId="4" xfId="2" applyFont="1" applyFill="1" applyBorder="1" applyAlignment="1" applyProtection="1">
      <alignment horizontal="right" vertical="center"/>
    </xf>
    <xf numFmtId="38" fontId="10" fillId="0" borderId="52" xfId="2" applyFont="1" applyFill="1" applyBorder="1" applyAlignment="1">
      <alignment horizontal="left" vertical="center"/>
    </xf>
    <xf numFmtId="38" fontId="10" fillId="0" borderId="64" xfId="2" applyFont="1" applyFill="1" applyBorder="1" applyAlignment="1">
      <alignment horizontal="left" vertical="center"/>
    </xf>
    <xf numFmtId="38" fontId="10" fillId="0" borderId="51" xfId="2" applyFont="1" applyFill="1" applyBorder="1" applyAlignment="1">
      <alignment horizontal="left" vertical="center" shrinkToFit="1"/>
    </xf>
    <xf numFmtId="38" fontId="10" fillId="0" borderId="52" xfId="2" applyFont="1" applyFill="1" applyBorder="1" applyAlignment="1">
      <alignment horizontal="left" vertical="center" shrinkToFit="1"/>
    </xf>
    <xf numFmtId="0" fontId="64" fillId="0" borderId="77" xfId="0" applyFont="1" applyFill="1" applyBorder="1" applyAlignment="1">
      <alignment vertical="center"/>
    </xf>
    <xf numFmtId="38" fontId="65" fillId="0" borderId="12" xfId="3" applyFont="1" applyFill="1" applyBorder="1" applyAlignment="1" applyProtection="1">
      <alignment horizontal="left" vertical="center"/>
    </xf>
    <xf numFmtId="38" fontId="10" fillId="10" borderId="80" xfId="2" applyFont="1" applyFill="1" applyBorder="1" applyAlignment="1">
      <alignment vertical="center"/>
    </xf>
    <xf numFmtId="38" fontId="5" fillId="10" borderId="77" xfId="2" applyFont="1" applyFill="1" applyBorder="1" applyAlignment="1">
      <alignment vertical="center"/>
    </xf>
    <xf numFmtId="38" fontId="23" fillId="7" borderId="36" xfId="2" applyFont="1" applyFill="1" applyBorder="1" applyAlignment="1" applyProtection="1">
      <alignment vertical="center"/>
      <protection locked="0"/>
    </xf>
    <xf numFmtId="38" fontId="10" fillId="0" borderId="51" xfId="2" applyFont="1" applyFill="1" applyBorder="1" applyAlignment="1">
      <alignment horizontal="left" vertical="center"/>
    </xf>
    <xf numFmtId="38" fontId="10" fillId="8" borderId="22" xfId="2" applyFont="1" applyFill="1" applyBorder="1" applyAlignment="1">
      <alignment vertical="center"/>
    </xf>
    <xf numFmtId="38" fontId="2" fillId="10" borderId="81" xfId="2" applyFont="1" applyFill="1" applyBorder="1" applyAlignment="1">
      <alignment vertical="center"/>
    </xf>
    <xf numFmtId="38" fontId="23" fillId="7" borderId="25" xfId="2" applyFont="1" applyFill="1" applyBorder="1" applyAlignment="1" applyProtection="1">
      <alignment vertical="center"/>
      <protection locked="0"/>
    </xf>
    <xf numFmtId="38" fontId="50" fillId="12" borderId="0" xfId="2" applyFont="1" applyFill="1" applyAlignment="1">
      <alignment horizontal="center" vertical="center"/>
    </xf>
    <xf numFmtId="0" fontId="7" fillId="10" borderId="38" xfId="0" applyFont="1" applyFill="1" applyBorder="1" applyAlignment="1">
      <alignment horizontal="center" vertical="center"/>
    </xf>
    <xf numFmtId="38" fontId="42" fillId="10" borderId="0" xfId="2" applyFont="1" applyFill="1" applyAlignment="1">
      <alignment horizontal="center" vertical="top" textRotation="255"/>
    </xf>
    <xf numFmtId="38" fontId="10" fillId="10" borderId="53" xfId="2" applyFont="1" applyFill="1" applyBorder="1" applyAlignment="1">
      <alignment horizontal="center" vertical="center"/>
    </xf>
    <xf numFmtId="38" fontId="10" fillId="10" borderId="59" xfId="2" applyFont="1" applyFill="1" applyBorder="1" applyAlignment="1">
      <alignment vertical="center"/>
    </xf>
    <xf numFmtId="38" fontId="10" fillId="10" borderId="59" xfId="2" applyFont="1" applyFill="1" applyBorder="1" applyAlignment="1">
      <alignment horizontal="left" vertical="center"/>
    </xf>
    <xf numFmtId="38" fontId="15" fillId="10" borderId="59" xfId="2" applyFont="1" applyFill="1" applyBorder="1" applyAlignment="1">
      <alignment horizontal="center" vertical="center"/>
    </xf>
    <xf numFmtId="38" fontId="23" fillId="10" borderId="66" xfId="2" applyFont="1" applyFill="1" applyBorder="1" applyAlignment="1" applyProtection="1">
      <alignment vertical="center"/>
      <protection locked="0"/>
    </xf>
    <xf numFmtId="38" fontId="10" fillId="0" borderId="53" xfId="2" applyFont="1" applyFill="1" applyBorder="1" applyAlignment="1">
      <alignment horizontal="left" vertical="center"/>
    </xf>
    <xf numFmtId="38" fontId="10" fillId="10" borderId="65" xfId="2" applyFont="1" applyFill="1" applyBorder="1" applyAlignment="1">
      <alignment horizontal="center" vertical="center" shrinkToFit="1"/>
    </xf>
    <xf numFmtId="38" fontId="10" fillId="10" borderId="60" xfId="2" applyFont="1" applyFill="1" applyBorder="1" applyAlignment="1">
      <alignment horizontal="center" vertical="center"/>
    </xf>
    <xf numFmtId="38" fontId="65" fillId="0" borderId="12" xfId="3" applyFont="1" applyFill="1" applyBorder="1" applyAlignment="1" applyProtection="1">
      <alignment horizontal="left" vertical="center" shrinkToFit="1"/>
    </xf>
    <xf numFmtId="3" fontId="58" fillId="10" borderId="37" xfId="2" applyNumberFormat="1" applyFont="1" applyFill="1" applyBorder="1" applyAlignment="1" applyProtection="1">
      <alignment vertical="center" shrinkToFit="1"/>
      <protection locked="0"/>
    </xf>
    <xf numFmtId="0" fontId="9" fillId="10" borderId="82" xfId="0" applyFont="1" applyFill="1" applyBorder="1" applyAlignment="1">
      <alignment vertical="center" textRotation="255"/>
    </xf>
    <xf numFmtId="0" fontId="7" fillId="10" borderId="83" xfId="0" applyFont="1" applyFill="1" applyBorder="1" applyAlignment="1">
      <alignment horizontal="center" vertical="center"/>
    </xf>
    <xf numFmtId="38" fontId="10" fillId="10" borderId="83" xfId="2" applyFont="1" applyFill="1" applyBorder="1" applyAlignment="1">
      <alignment horizontal="centerContinuous" vertical="center"/>
    </xf>
    <xf numFmtId="38" fontId="2" fillId="10" borderId="83" xfId="2" applyFont="1" applyFill="1" applyBorder="1" applyAlignment="1">
      <alignment vertical="center"/>
    </xf>
    <xf numFmtId="38" fontId="23" fillId="10" borderId="83" xfId="2" applyFont="1" applyFill="1" applyBorder="1" applyAlignment="1">
      <alignment vertical="center"/>
    </xf>
    <xf numFmtId="38" fontId="15" fillId="10" borderId="83" xfId="2" applyFont="1" applyFill="1" applyBorder="1" applyAlignment="1">
      <alignment horizontal="center" vertical="center"/>
    </xf>
    <xf numFmtId="38" fontId="23" fillId="10" borderId="84" xfId="2" applyFont="1" applyFill="1" applyBorder="1" applyAlignment="1">
      <alignment vertical="center"/>
    </xf>
    <xf numFmtId="38" fontId="10" fillId="10" borderId="16" xfId="2" applyFont="1" applyFill="1" applyBorder="1" applyAlignment="1">
      <alignment horizontal="centerContinuous" vertical="center"/>
    </xf>
    <xf numFmtId="38" fontId="2" fillId="10" borderId="16" xfId="2" applyFont="1" applyFill="1" applyBorder="1" applyAlignment="1">
      <alignment vertical="center"/>
    </xf>
    <xf numFmtId="38" fontId="23" fillId="10" borderId="16" xfId="2" applyFont="1" applyFill="1" applyBorder="1" applyAlignment="1">
      <alignment vertical="center"/>
    </xf>
    <xf numFmtId="38" fontId="15" fillId="10" borderId="16" xfId="2" applyFont="1" applyFill="1" applyBorder="1" applyAlignment="1">
      <alignment horizontal="center" vertical="center"/>
    </xf>
    <xf numFmtId="38" fontId="23" fillId="10" borderId="85" xfId="2" applyFont="1" applyFill="1" applyBorder="1" applyAlignment="1">
      <alignment vertical="center"/>
    </xf>
    <xf numFmtId="38" fontId="56" fillId="0" borderId="18" xfId="2" applyFont="1" applyBorder="1" applyAlignment="1">
      <alignment horizontal="center" vertical="center"/>
    </xf>
    <xf numFmtId="38" fontId="13" fillId="0" borderId="17" xfId="2" applyFont="1" applyFill="1" applyBorder="1" applyAlignment="1">
      <alignment vertical="center"/>
    </xf>
    <xf numFmtId="3" fontId="66" fillId="7" borderId="34" xfId="2" applyNumberFormat="1" applyFont="1" applyFill="1" applyBorder="1" applyAlignment="1" applyProtection="1">
      <alignment vertical="center" shrinkToFit="1"/>
      <protection locked="0"/>
    </xf>
    <xf numFmtId="38" fontId="67" fillId="7" borderId="11" xfId="2" applyFont="1" applyFill="1" applyBorder="1" applyAlignment="1">
      <alignment vertical="center"/>
    </xf>
    <xf numFmtId="38" fontId="67" fillId="7" borderId="54" xfId="2" applyFont="1" applyFill="1" applyBorder="1" applyAlignment="1">
      <alignment vertical="center"/>
    </xf>
    <xf numFmtId="38" fontId="67" fillId="7" borderId="22" xfId="2" applyFont="1" applyFill="1" applyBorder="1" applyAlignment="1">
      <alignment vertical="center"/>
    </xf>
    <xf numFmtId="38" fontId="67" fillId="7" borderId="5" xfId="2" applyFont="1" applyFill="1" applyBorder="1" applyAlignment="1">
      <alignment vertical="center"/>
    </xf>
    <xf numFmtId="38" fontId="35" fillId="15" borderId="17" xfId="2" applyFont="1" applyFill="1" applyBorder="1" applyAlignment="1">
      <alignment vertical="center"/>
    </xf>
    <xf numFmtId="38" fontId="56" fillId="0" borderId="0" xfId="2" applyFont="1" applyAlignment="1">
      <alignment horizontal="right" vertical="center"/>
    </xf>
    <xf numFmtId="38" fontId="50" fillId="12" borderId="0" xfId="2" applyFont="1" applyFill="1" applyAlignment="1">
      <alignment horizontal="center" vertical="center"/>
    </xf>
    <xf numFmtId="38" fontId="42" fillId="10" borderId="0" xfId="2" applyFont="1" applyFill="1" applyAlignment="1">
      <alignment horizontal="center" vertical="top" textRotation="255"/>
    </xf>
    <xf numFmtId="38" fontId="68" fillId="0" borderId="12" xfId="3" applyFont="1" applyFill="1" applyBorder="1" applyAlignment="1" applyProtection="1">
      <alignment horizontal="left" vertical="center"/>
    </xf>
    <xf numFmtId="38" fontId="68" fillId="0" borderId="71" xfId="3" applyFont="1" applyFill="1" applyBorder="1" applyAlignment="1" applyProtection="1">
      <alignment horizontal="left" vertical="center"/>
    </xf>
    <xf numFmtId="38" fontId="68" fillId="0" borderId="23" xfId="3" applyFont="1" applyFill="1" applyBorder="1" applyAlignment="1" applyProtection="1">
      <alignment horizontal="left" vertical="center" shrinkToFit="1"/>
    </xf>
    <xf numFmtId="38" fontId="10" fillId="0" borderId="60" xfId="2" applyFont="1" applyFill="1" applyBorder="1" applyAlignment="1">
      <alignment horizontal="left" vertical="center" shrinkToFit="1"/>
    </xf>
    <xf numFmtId="38" fontId="15" fillId="10" borderId="11" xfId="2" applyFont="1" applyFill="1" applyBorder="1" applyAlignment="1">
      <alignment vertical="center"/>
    </xf>
    <xf numFmtId="38" fontId="15" fillId="10" borderId="22" xfId="2" applyFont="1" applyFill="1" applyBorder="1" applyAlignment="1">
      <alignment vertical="center"/>
    </xf>
    <xf numFmtId="38" fontId="23" fillId="0" borderId="34" xfId="2" applyFont="1" applyFill="1" applyBorder="1" applyAlignment="1" applyProtection="1">
      <alignment vertical="center"/>
      <protection locked="0"/>
    </xf>
    <xf numFmtId="38" fontId="15" fillId="10" borderId="5" xfId="2" applyFont="1" applyFill="1" applyBorder="1" applyAlignment="1">
      <alignment vertical="center"/>
    </xf>
    <xf numFmtId="3" fontId="58" fillId="0" borderId="25" xfId="2" applyNumberFormat="1" applyFont="1" applyFill="1" applyBorder="1" applyAlignment="1" applyProtection="1">
      <alignment vertical="center" shrinkToFit="1"/>
      <protection locked="0"/>
    </xf>
    <xf numFmtId="38" fontId="23" fillId="0" borderId="36" xfId="2" applyFont="1" applyFill="1" applyBorder="1" applyAlignment="1" applyProtection="1">
      <alignment vertical="center"/>
      <protection locked="0"/>
    </xf>
    <xf numFmtId="38" fontId="14" fillId="0" borderId="8" xfId="2" applyFont="1" applyFill="1" applyBorder="1" applyAlignment="1">
      <alignment vertical="center"/>
    </xf>
    <xf numFmtId="38" fontId="23" fillId="7" borderId="11" xfId="2" applyFont="1" applyFill="1" applyBorder="1" applyAlignment="1" applyProtection="1">
      <alignment vertical="center"/>
      <protection locked="0"/>
    </xf>
    <xf numFmtId="38" fontId="23" fillId="7" borderId="5" xfId="2" applyFont="1" applyFill="1" applyBorder="1" applyAlignment="1" applyProtection="1">
      <alignment vertical="center"/>
      <protection locked="0"/>
    </xf>
    <xf numFmtId="38" fontId="23" fillId="7" borderId="4" xfId="2" applyFont="1" applyFill="1" applyBorder="1" applyAlignment="1" applyProtection="1">
      <alignment vertical="center"/>
      <protection locked="0"/>
    </xf>
    <xf numFmtId="38" fontId="30" fillId="7" borderId="34" xfId="2" applyFont="1" applyFill="1" applyBorder="1" applyAlignment="1">
      <alignment horizontal="center" vertical="center"/>
    </xf>
    <xf numFmtId="38" fontId="23" fillId="7" borderId="56" xfId="2" applyFont="1" applyFill="1" applyBorder="1" applyAlignment="1" applyProtection="1">
      <alignment vertical="center"/>
      <protection locked="0"/>
    </xf>
    <xf numFmtId="38" fontId="23" fillId="7" borderId="54" xfId="2" applyFont="1" applyFill="1" applyBorder="1" applyAlignment="1" applyProtection="1">
      <alignment vertical="center"/>
      <protection locked="0"/>
    </xf>
    <xf numFmtId="38" fontId="2" fillId="0" borderId="54" xfId="2" applyFont="1" applyFill="1" applyBorder="1" applyAlignment="1">
      <alignment vertical="center"/>
    </xf>
    <xf numFmtId="38" fontId="10" fillId="0" borderId="55" xfId="2" applyFont="1" applyFill="1" applyBorder="1" applyAlignment="1">
      <alignment horizontal="left" vertical="center"/>
    </xf>
    <xf numFmtId="38" fontId="2" fillId="0" borderId="5" xfId="2" applyFont="1" applyFill="1" applyBorder="1" applyAlignment="1">
      <alignment vertical="center"/>
    </xf>
    <xf numFmtId="38" fontId="10" fillId="0" borderId="53" xfId="2" applyFont="1" applyFill="1" applyBorder="1" applyAlignment="1">
      <alignment vertical="center" shrinkToFit="1"/>
    </xf>
    <xf numFmtId="38" fontId="23" fillId="0" borderId="37" xfId="2" applyFont="1" applyFill="1" applyBorder="1" applyAlignment="1" applyProtection="1">
      <alignment vertical="center"/>
      <protection locked="0"/>
    </xf>
    <xf numFmtId="38" fontId="10" fillId="0" borderId="55" xfId="2" applyFont="1" applyFill="1" applyBorder="1" applyAlignment="1">
      <alignment horizontal="left" vertical="center" shrinkToFit="1"/>
    </xf>
    <xf numFmtId="38" fontId="10" fillId="0" borderId="53" xfId="2" applyFont="1" applyFill="1" applyBorder="1" applyAlignment="1">
      <alignment horizontal="left" vertical="center" shrinkToFit="1"/>
    </xf>
    <xf numFmtId="38" fontId="15" fillId="0" borderId="60" xfId="2" applyFont="1" applyFill="1" applyBorder="1" applyAlignment="1">
      <alignment horizontal="center" vertical="center"/>
    </xf>
    <xf numFmtId="38" fontId="10" fillId="0" borderId="64" xfId="2" applyFont="1" applyFill="1" applyBorder="1" applyAlignment="1">
      <alignment horizontal="left" vertical="center" shrinkToFit="1"/>
    </xf>
    <xf numFmtId="38" fontId="2" fillId="0" borderId="4" xfId="2" applyFont="1" applyFill="1" applyBorder="1" applyAlignment="1">
      <alignment vertical="center" shrinkToFit="1"/>
    </xf>
    <xf numFmtId="38" fontId="10" fillId="0" borderId="57" xfId="2" applyFont="1" applyFill="1" applyBorder="1" applyAlignment="1">
      <alignment horizontal="centerContinuous" vertical="center"/>
    </xf>
    <xf numFmtId="38" fontId="2" fillId="0" borderId="58" xfId="2" applyFont="1" applyFill="1" applyBorder="1" applyAlignment="1">
      <alignment vertical="center"/>
    </xf>
    <xf numFmtId="38" fontId="23" fillId="0" borderId="35" xfId="2" applyFont="1" applyFill="1" applyBorder="1" applyAlignment="1" applyProtection="1">
      <alignment vertical="center"/>
      <protection locked="0"/>
    </xf>
    <xf numFmtId="3" fontId="58" fillId="0" borderId="38" xfId="2" applyNumberFormat="1" applyFont="1" applyFill="1" applyBorder="1" applyAlignment="1" applyProtection="1">
      <alignment vertical="center" shrinkToFit="1"/>
      <protection locked="0"/>
    </xf>
    <xf numFmtId="38" fontId="69" fillId="10" borderId="51" xfId="2" applyFont="1" applyFill="1" applyBorder="1" applyAlignment="1">
      <alignment horizontal="left" vertical="center" shrinkToFit="1"/>
    </xf>
    <xf numFmtId="38" fontId="70" fillId="10" borderId="11" xfId="2" applyFont="1" applyFill="1" applyBorder="1" applyAlignment="1">
      <alignment vertical="center"/>
    </xf>
    <xf numFmtId="38" fontId="69" fillId="10" borderId="51" xfId="2" applyFont="1" applyFill="1" applyBorder="1" applyAlignment="1">
      <alignment vertical="center" shrinkToFit="1"/>
    </xf>
    <xf numFmtId="38" fontId="69" fillId="10" borderId="52" xfId="2" applyFont="1" applyFill="1" applyBorder="1" applyAlignment="1">
      <alignment vertical="center" shrinkToFit="1"/>
    </xf>
    <xf numFmtId="38" fontId="70" fillId="10" borderId="22" xfId="2" applyFont="1" applyFill="1" applyBorder="1" applyAlignment="1">
      <alignment vertical="center"/>
    </xf>
    <xf numFmtId="38" fontId="69" fillId="10" borderId="64" xfId="2" applyFont="1" applyFill="1" applyBorder="1" applyAlignment="1">
      <alignment horizontal="left" vertical="center"/>
    </xf>
    <xf numFmtId="38" fontId="70" fillId="10" borderId="4" xfId="2" applyFont="1" applyFill="1" applyBorder="1" applyAlignment="1">
      <alignment vertical="center"/>
    </xf>
    <xf numFmtId="38" fontId="69" fillId="10" borderId="64" xfId="2" applyFont="1" applyFill="1" applyBorder="1" applyAlignment="1">
      <alignment vertical="center" shrinkToFit="1"/>
    </xf>
    <xf numFmtId="38" fontId="70" fillId="10" borderId="4" xfId="2" applyFont="1" applyFill="1" applyBorder="1" applyAlignment="1">
      <alignment vertical="center" shrinkToFit="1"/>
    </xf>
    <xf numFmtId="38" fontId="69" fillId="10" borderId="64" xfId="2" applyFont="1" applyFill="1" applyBorder="1" applyAlignment="1">
      <alignment horizontal="left" vertical="center" shrinkToFit="1"/>
    </xf>
    <xf numFmtId="38" fontId="18" fillId="2" borderId="9" xfId="2" applyFont="1" applyFill="1" applyBorder="1" applyAlignment="1">
      <alignment horizontal="center" vertical="center"/>
    </xf>
    <xf numFmtId="38" fontId="18" fillId="2" borderId="6" xfId="2" applyFont="1" applyFill="1" applyBorder="1" applyAlignment="1">
      <alignment horizontal="center" vertical="center"/>
    </xf>
    <xf numFmtId="38" fontId="18" fillId="2" borderId="89" xfId="2" applyFont="1" applyFill="1" applyBorder="1" applyAlignment="1">
      <alignment horizontal="center" vertical="center"/>
    </xf>
    <xf numFmtId="38" fontId="18" fillId="2" borderId="88" xfId="2" applyFont="1" applyFill="1" applyBorder="1" applyAlignment="1">
      <alignment horizontal="center" vertical="center"/>
    </xf>
    <xf numFmtId="38" fontId="32" fillId="6" borderId="86" xfId="2" applyFont="1" applyFill="1" applyBorder="1" applyAlignment="1">
      <alignment horizontal="center" vertical="center"/>
    </xf>
    <xf numFmtId="38" fontId="32" fillId="6" borderId="8" xfId="2" applyFont="1" applyFill="1" applyBorder="1" applyAlignment="1">
      <alignment horizontal="center" vertical="center"/>
    </xf>
    <xf numFmtId="38" fontId="31" fillId="0" borderId="86" xfId="2" applyNumberFormat="1" applyFont="1" applyBorder="1" applyAlignment="1">
      <alignment horizontal="right" vertical="center"/>
    </xf>
    <xf numFmtId="38" fontId="31" fillId="0" borderId="16" xfId="2" applyFont="1" applyBorder="1" applyAlignment="1">
      <alignment horizontal="right" vertical="center"/>
    </xf>
    <xf numFmtId="58" fontId="32" fillId="6" borderId="86" xfId="2" applyNumberFormat="1" applyFont="1" applyFill="1" applyBorder="1" applyAlignment="1">
      <alignment horizontal="center" vertical="center"/>
    </xf>
    <xf numFmtId="58" fontId="32" fillId="6" borderId="16" xfId="2" applyNumberFormat="1" applyFont="1" applyFill="1" applyBorder="1" applyAlignment="1">
      <alignment horizontal="center" vertical="center"/>
    </xf>
    <xf numFmtId="58" fontId="32" fillId="6" borderId="87" xfId="2" applyNumberFormat="1" applyFont="1" applyFill="1" applyBorder="1" applyAlignment="1">
      <alignment horizontal="center" vertical="center"/>
    </xf>
    <xf numFmtId="38" fontId="36" fillId="6" borderId="86" xfId="2" applyFont="1" applyFill="1" applyBorder="1" applyAlignment="1">
      <alignment horizontal="center" vertical="center"/>
    </xf>
    <xf numFmtId="38" fontId="36" fillId="6" borderId="16" xfId="2" applyFont="1" applyFill="1" applyBorder="1" applyAlignment="1">
      <alignment horizontal="center" vertical="center"/>
    </xf>
    <xf numFmtId="38" fontId="18" fillId="2" borderId="28" xfId="2" applyFont="1" applyFill="1" applyBorder="1" applyAlignment="1">
      <alignment horizontal="center" vertical="center"/>
    </xf>
    <xf numFmtId="38" fontId="18" fillId="2" borderId="69" xfId="2" applyFont="1" applyFill="1" applyBorder="1" applyAlignment="1">
      <alignment horizontal="center" vertical="center"/>
    </xf>
    <xf numFmtId="38" fontId="18" fillId="2" borderId="86" xfId="2" applyFont="1" applyFill="1" applyBorder="1" applyAlignment="1">
      <alignment horizontal="center" vertical="center"/>
    </xf>
    <xf numFmtId="38" fontId="18" fillId="2" borderId="2" xfId="2" applyFont="1" applyFill="1" applyBorder="1" applyAlignment="1">
      <alignment horizontal="center" vertical="center"/>
    </xf>
    <xf numFmtId="38" fontId="18" fillId="2" borderId="16" xfId="2" applyFont="1" applyFill="1" applyBorder="1" applyAlignment="1">
      <alignment horizontal="center" vertical="center"/>
    </xf>
    <xf numFmtId="38" fontId="33" fillId="6" borderId="86" xfId="2" applyFont="1" applyFill="1" applyBorder="1" applyAlignment="1">
      <alignment horizontal="center" vertical="center"/>
    </xf>
    <xf numFmtId="38" fontId="33" fillId="6" borderId="16" xfId="2" applyFont="1" applyFill="1" applyBorder="1" applyAlignment="1">
      <alignment horizontal="center" vertical="center"/>
    </xf>
    <xf numFmtId="38" fontId="33" fillId="6" borderId="8" xfId="2" applyFont="1" applyFill="1" applyBorder="1" applyAlignment="1">
      <alignment horizontal="center" vertical="center"/>
    </xf>
    <xf numFmtId="38" fontId="42" fillId="8" borderId="0" xfId="2" applyFont="1" applyFill="1" applyAlignment="1">
      <alignment horizontal="center" vertical="top" textRotation="255"/>
    </xf>
    <xf numFmtId="38" fontId="7" fillId="8" borderId="0" xfId="0" applyNumberFormat="1" applyFont="1" applyFill="1" applyAlignment="1">
      <alignment horizontal="right" vertical="center"/>
    </xf>
    <xf numFmtId="38" fontId="72" fillId="14" borderId="97" xfId="2" applyFont="1" applyFill="1" applyBorder="1" applyAlignment="1">
      <alignment horizontal="right" vertical="center" shrinkToFit="1"/>
    </xf>
    <xf numFmtId="38" fontId="72" fillId="14" borderId="98" xfId="2" applyFont="1" applyFill="1" applyBorder="1" applyAlignment="1">
      <alignment horizontal="right" vertical="center" shrinkToFit="1"/>
    </xf>
    <xf numFmtId="179" fontId="29" fillId="8" borderId="99" xfId="2" applyNumberFormat="1" applyFont="1" applyFill="1" applyBorder="1" applyAlignment="1">
      <alignment horizontal="center" vertical="center"/>
    </xf>
    <xf numFmtId="179" fontId="29" fillId="8" borderId="100" xfId="2" applyNumberFormat="1" applyFont="1" applyFill="1" applyBorder="1" applyAlignment="1">
      <alignment horizontal="center" vertical="center"/>
    </xf>
    <xf numFmtId="179" fontId="29" fillId="8" borderId="101" xfId="2" applyNumberFormat="1" applyFont="1" applyFill="1" applyBorder="1" applyAlignment="1">
      <alignment horizontal="center" vertical="center"/>
    </xf>
    <xf numFmtId="58" fontId="29" fillId="8" borderId="28" xfId="2" applyNumberFormat="1" applyFont="1" applyFill="1" applyBorder="1" applyAlignment="1">
      <alignment horizontal="center" vertical="center"/>
    </xf>
    <xf numFmtId="58" fontId="29" fillId="8" borderId="2" xfId="2" applyNumberFormat="1" applyFont="1" applyFill="1" applyBorder="1" applyAlignment="1">
      <alignment horizontal="center" vertical="center"/>
    </xf>
    <xf numFmtId="58" fontId="29" fillId="8" borderId="102" xfId="2" applyNumberFormat="1" applyFont="1" applyFill="1" applyBorder="1" applyAlignment="1">
      <alignment horizontal="center" vertical="center"/>
    </xf>
    <xf numFmtId="58" fontId="29" fillId="8" borderId="69" xfId="2" applyNumberFormat="1" applyFont="1" applyFill="1" applyBorder="1" applyAlignment="1">
      <alignment horizontal="center" vertical="center"/>
    </xf>
    <xf numFmtId="58" fontId="29" fillId="8" borderId="0" xfId="2" applyNumberFormat="1" applyFont="1" applyFill="1" applyBorder="1" applyAlignment="1">
      <alignment horizontal="center" vertical="center"/>
    </xf>
    <xf numFmtId="58" fontId="29" fillId="8" borderId="103" xfId="2" applyNumberFormat="1" applyFont="1" applyFill="1" applyBorder="1" applyAlignment="1">
      <alignment horizontal="center" vertical="center"/>
    </xf>
    <xf numFmtId="58" fontId="29" fillId="8" borderId="96" xfId="2" applyNumberFormat="1" applyFont="1" applyFill="1" applyBorder="1" applyAlignment="1">
      <alignment horizontal="center" vertical="center"/>
    </xf>
    <xf numFmtId="58" fontId="29" fillId="8" borderId="93" xfId="2" applyNumberFormat="1" applyFont="1" applyFill="1" applyBorder="1" applyAlignment="1">
      <alignment horizontal="center" vertical="center"/>
    </xf>
    <xf numFmtId="58" fontId="29" fillId="8" borderId="104" xfId="2" applyNumberFormat="1" applyFont="1" applyFill="1" applyBorder="1" applyAlignment="1">
      <alignment horizontal="center" vertical="center"/>
    </xf>
    <xf numFmtId="38" fontId="31" fillId="8" borderId="105" xfId="2" applyFont="1" applyFill="1" applyBorder="1" applyAlignment="1">
      <alignment horizontal="center" vertical="center"/>
    </xf>
    <xf numFmtId="38" fontId="31" fillId="8" borderId="106" xfId="2" applyFont="1" applyFill="1" applyBorder="1" applyAlignment="1">
      <alignment horizontal="center" vertical="center"/>
    </xf>
    <xf numFmtId="38" fontId="31" fillId="8" borderId="107" xfId="2" applyFont="1" applyFill="1" applyBorder="1" applyAlignment="1">
      <alignment horizontal="center" vertical="center"/>
    </xf>
    <xf numFmtId="38" fontId="31" fillId="8" borderId="69" xfId="2" applyFont="1" applyFill="1" applyBorder="1" applyAlignment="1">
      <alignment horizontal="center" vertical="center"/>
    </xf>
    <xf numFmtId="38" fontId="31" fillId="8" borderId="0" xfId="2" applyFont="1" applyFill="1" applyBorder="1" applyAlignment="1">
      <alignment horizontal="center" vertical="center"/>
    </xf>
    <xf numFmtId="38" fontId="31" fillId="8" borderId="103" xfId="2" applyFont="1" applyFill="1" applyBorder="1" applyAlignment="1">
      <alignment horizontal="center" vertical="center"/>
    </xf>
    <xf numFmtId="38" fontId="31" fillId="8" borderId="96" xfId="2" applyFont="1" applyFill="1" applyBorder="1" applyAlignment="1">
      <alignment horizontal="center" vertical="center"/>
    </xf>
    <xf numFmtId="38" fontId="31" fillId="8" borderId="93" xfId="2" applyFont="1" applyFill="1" applyBorder="1" applyAlignment="1">
      <alignment horizontal="center" vertical="center"/>
    </xf>
    <xf numFmtId="38" fontId="31" fillId="8" borderId="104" xfId="2" applyFont="1" applyFill="1" applyBorder="1" applyAlignment="1">
      <alignment horizontal="center" vertical="center"/>
    </xf>
    <xf numFmtId="38" fontId="27" fillId="8" borderId="28" xfId="2" applyFont="1" applyFill="1" applyBorder="1" applyAlignment="1">
      <alignment horizontal="center" vertical="center"/>
    </xf>
    <xf numFmtId="38" fontId="27" fillId="8" borderId="75" xfId="2" applyFont="1" applyFill="1" applyBorder="1" applyAlignment="1">
      <alignment horizontal="center" vertical="center"/>
    </xf>
    <xf numFmtId="38" fontId="27" fillId="8" borderId="69" xfId="2" applyFont="1" applyFill="1" applyBorder="1" applyAlignment="1">
      <alignment horizontal="center" vertical="center"/>
    </xf>
    <xf numFmtId="38" fontId="27" fillId="8" borderId="94" xfId="2" applyFont="1" applyFill="1" applyBorder="1" applyAlignment="1">
      <alignment horizontal="center" vertical="center"/>
    </xf>
    <xf numFmtId="38" fontId="27" fillId="8" borderId="96" xfId="2" applyFont="1" applyFill="1" applyBorder="1" applyAlignment="1">
      <alignment horizontal="center" vertical="center"/>
    </xf>
    <xf numFmtId="38" fontId="27" fillId="8" borderId="95" xfId="2" applyFont="1" applyFill="1" applyBorder="1" applyAlignment="1">
      <alignment horizontal="center" vertical="center"/>
    </xf>
    <xf numFmtId="38" fontId="34" fillId="8" borderId="108" xfId="2" applyFont="1" applyFill="1" applyBorder="1" applyAlignment="1">
      <alignment horizontal="center" vertical="center"/>
    </xf>
    <xf numFmtId="38" fontId="34" fillId="8" borderId="106" xfId="2" applyFont="1" applyFill="1" applyBorder="1" applyAlignment="1">
      <alignment horizontal="center" vertical="center"/>
    </xf>
    <xf numFmtId="38" fontId="34" fillId="8" borderId="109" xfId="2" applyFont="1" applyFill="1" applyBorder="1" applyAlignment="1">
      <alignment horizontal="center" vertical="center"/>
    </xf>
    <xf numFmtId="38" fontId="34" fillId="8" borderId="110" xfId="2" applyFont="1" applyFill="1" applyBorder="1" applyAlignment="1">
      <alignment horizontal="center" vertical="center"/>
    </xf>
    <xf numFmtId="38" fontId="34" fillId="8" borderId="0" xfId="2" applyFont="1" applyFill="1" applyBorder="1" applyAlignment="1">
      <alignment horizontal="center" vertical="center"/>
    </xf>
    <xf numFmtId="38" fontId="34" fillId="8" borderId="94" xfId="2" applyFont="1" applyFill="1" applyBorder="1" applyAlignment="1">
      <alignment horizontal="center" vertical="center"/>
    </xf>
    <xf numFmtId="38" fontId="34" fillId="8" borderId="111" xfId="2" applyFont="1" applyFill="1" applyBorder="1" applyAlignment="1">
      <alignment horizontal="center" vertical="center"/>
    </xf>
    <xf numFmtId="38" fontId="34" fillId="8" borderId="93" xfId="2" applyFont="1" applyFill="1" applyBorder="1" applyAlignment="1">
      <alignment horizontal="center" vertical="center"/>
    </xf>
    <xf numFmtId="38" fontId="34" fillId="8" borderId="95" xfId="2" applyFont="1" applyFill="1" applyBorder="1" applyAlignment="1">
      <alignment horizontal="center" vertical="center"/>
    </xf>
    <xf numFmtId="38" fontId="16" fillId="12" borderId="0" xfId="2" applyFont="1" applyFill="1" applyAlignment="1">
      <alignment horizontal="center" textRotation="255"/>
    </xf>
    <xf numFmtId="38" fontId="4" fillId="13" borderId="42" xfId="2" applyFont="1" applyFill="1" applyBorder="1" applyAlignment="1">
      <alignment horizontal="center" vertical="center"/>
    </xf>
    <xf numFmtId="38" fontId="4" fillId="13" borderId="41" xfId="2" applyFont="1" applyFill="1" applyBorder="1" applyAlignment="1">
      <alignment horizontal="center" vertical="center"/>
    </xf>
    <xf numFmtId="38" fontId="4" fillId="13" borderId="67" xfId="2" applyFont="1" applyFill="1" applyBorder="1" applyAlignment="1">
      <alignment horizontal="center" vertical="center"/>
    </xf>
    <xf numFmtId="38" fontId="38" fillId="12" borderId="82" xfId="2" applyFont="1" applyFill="1" applyBorder="1" applyAlignment="1">
      <alignment horizontal="center" vertical="center"/>
    </xf>
    <xf numFmtId="38" fontId="38" fillId="12" borderId="83" xfId="2" applyFont="1" applyFill="1" applyBorder="1" applyAlignment="1">
      <alignment horizontal="center" vertical="center"/>
    </xf>
    <xf numFmtId="38" fontId="38" fillId="12" borderId="90" xfId="2" applyFont="1" applyFill="1" applyBorder="1" applyAlignment="1">
      <alignment horizontal="center" vertical="center"/>
    </xf>
    <xf numFmtId="38" fontId="38" fillId="12" borderId="0" xfId="2" applyFont="1" applyFill="1" applyBorder="1" applyAlignment="1">
      <alignment horizontal="center" vertical="center"/>
    </xf>
    <xf numFmtId="0" fontId="7" fillId="8" borderId="66" xfId="0" applyFont="1" applyFill="1" applyBorder="1" applyAlignment="1">
      <alignment horizontal="center" vertical="center" textRotation="255"/>
    </xf>
    <xf numFmtId="0" fontId="7" fillId="8" borderId="38" xfId="0" applyFont="1" applyFill="1" applyBorder="1" applyAlignment="1">
      <alignment horizontal="center" vertical="center" textRotation="255"/>
    </xf>
    <xf numFmtId="0" fontId="7" fillId="8" borderId="56" xfId="0" applyFont="1" applyFill="1" applyBorder="1" applyAlignment="1">
      <alignment horizontal="center" vertical="center" textRotation="255"/>
    </xf>
    <xf numFmtId="38" fontId="7" fillId="8" borderId="66" xfId="2" applyFont="1" applyFill="1" applyBorder="1" applyAlignment="1">
      <alignment horizontal="center" vertical="center" textRotation="255"/>
    </xf>
    <xf numFmtId="38" fontId="7" fillId="8" borderId="38" xfId="2" applyFont="1" applyFill="1" applyBorder="1" applyAlignment="1">
      <alignment horizontal="center" vertical="center" textRotation="255"/>
    </xf>
    <xf numFmtId="38" fontId="7" fillId="8" borderId="56" xfId="2" applyFont="1" applyFill="1" applyBorder="1" applyAlignment="1">
      <alignment horizontal="center" vertical="center" textRotation="255"/>
    </xf>
    <xf numFmtId="38" fontId="71" fillId="8" borderId="91" xfId="2" applyFont="1" applyFill="1" applyBorder="1" applyAlignment="1">
      <alignment horizontal="center" vertical="center"/>
    </xf>
    <xf numFmtId="38" fontId="71" fillId="8" borderId="2" xfId="2" applyFont="1" applyFill="1" applyBorder="1" applyAlignment="1">
      <alignment horizontal="center" vertical="center"/>
    </xf>
    <xf numFmtId="38" fontId="71" fillId="8" borderId="90" xfId="2" applyFont="1" applyFill="1" applyBorder="1" applyAlignment="1">
      <alignment horizontal="center" vertical="center"/>
    </xf>
    <xf numFmtId="38" fontId="71" fillId="8" borderId="0" xfId="2" applyFont="1" applyFill="1" applyBorder="1" applyAlignment="1">
      <alignment horizontal="center" vertical="center"/>
    </xf>
    <xf numFmtId="38" fontId="71" fillId="8" borderId="92" xfId="2" applyFont="1" applyFill="1" applyBorder="1" applyAlignment="1">
      <alignment horizontal="center" vertical="center"/>
    </xf>
    <xf numFmtId="38" fontId="71" fillId="8" borderId="93" xfId="2" applyFont="1" applyFill="1" applyBorder="1" applyAlignment="1">
      <alignment horizontal="center" vertical="center"/>
    </xf>
    <xf numFmtId="38" fontId="14" fillId="8" borderId="75" xfId="2" applyFont="1" applyFill="1" applyBorder="1" applyAlignment="1">
      <alignment horizontal="center" vertical="center"/>
    </xf>
    <xf numFmtId="38" fontId="14" fillId="8" borderId="94" xfId="2" applyFont="1" applyFill="1" applyBorder="1" applyAlignment="1">
      <alignment horizontal="center" vertical="center"/>
    </xf>
    <xf numFmtId="38" fontId="14" fillId="8" borderId="95" xfId="2" applyFont="1" applyFill="1" applyBorder="1" applyAlignment="1">
      <alignment horizontal="center" vertical="center"/>
    </xf>
    <xf numFmtId="38" fontId="24" fillId="8" borderId="28" xfId="2" applyFont="1" applyFill="1" applyBorder="1" applyAlignment="1">
      <alignment horizontal="center" vertical="center"/>
    </xf>
    <xf numFmtId="38" fontId="24" fillId="8" borderId="2" xfId="2" applyFont="1" applyFill="1" applyBorder="1" applyAlignment="1">
      <alignment horizontal="center" vertical="center"/>
    </xf>
    <xf numFmtId="38" fontId="24" fillId="8" borderId="75" xfId="2" applyFont="1" applyFill="1" applyBorder="1" applyAlignment="1">
      <alignment horizontal="center" vertical="center"/>
    </xf>
    <xf numFmtId="38" fontId="24" fillId="8" borderId="69" xfId="2" applyFont="1" applyFill="1" applyBorder="1" applyAlignment="1">
      <alignment horizontal="center" vertical="center"/>
    </xf>
    <xf numFmtId="38" fontId="24" fillId="8" borderId="0" xfId="2" applyFont="1" applyFill="1" applyBorder="1" applyAlignment="1">
      <alignment horizontal="center" vertical="center"/>
    </xf>
    <xf numFmtId="38" fontId="24" fillId="8" borderId="94" xfId="2" applyFont="1" applyFill="1" applyBorder="1" applyAlignment="1">
      <alignment horizontal="center" vertical="center"/>
    </xf>
    <xf numFmtId="38" fontId="24" fillId="8" borderId="96" xfId="2" applyFont="1" applyFill="1" applyBorder="1" applyAlignment="1">
      <alignment horizontal="center" vertical="center"/>
    </xf>
    <xf numFmtId="38" fontId="24" fillId="8" borderId="93" xfId="2" applyFont="1" applyFill="1" applyBorder="1" applyAlignment="1">
      <alignment horizontal="center" vertical="center"/>
    </xf>
    <xf numFmtId="38" fontId="24" fillId="8" borderId="95" xfId="2" applyFont="1" applyFill="1" applyBorder="1" applyAlignment="1">
      <alignment horizontal="center" vertical="center"/>
    </xf>
    <xf numFmtId="0" fontId="40" fillId="8" borderId="53" xfId="0" applyFont="1" applyFill="1" applyBorder="1" applyAlignment="1">
      <alignment horizontal="center" vertical="center" textRotation="255"/>
    </xf>
    <xf numFmtId="38" fontId="27" fillId="10" borderId="28" xfId="2" applyFont="1" applyFill="1" applyBorder="1" applyAlignment="1">
      <alignment horizontal="center" vertical="center"/>
    </xf>
    <xf numFmtId="38" fontId="27" fillId="10" borderId="75" xfId="2" applyFont="1" applyFill="1" applyBorder="1" applyAlignment="1">
      <alignment horizontal="center" vertical="center"/>
    </xf>
    <xf numFmtId="38" fontId="27" fillId="10" borderId="69" xfId="2" applyFont="1" applyFill="1" applyBorder="1" applyAlignment="1">
      <alignment horizontal="center" vertical="center"/>
    </xf>
    <xf numFmtId="38" fontId="27" fillId="10" borderId="94" xfId="2" applyFont="1" applyFill="1" applyBorder="1" applyAlignment="1">
      <alignment horizontal="center" vertical="center"/>
    </xf>
    <xf numFmtId="38" fontId="27" fillId="10" borderId="96" xfId="2" applyFont="1" applyFill="1" applyBorder="1" applyAlignment="1">
      <alignment horizontal="center" vertical="center"/>
    </xf>
    <xf numFmtId="38" fontId="27" fillId="10" borderId="95" xfId="2" applyFont="1" applyFill="1" applyBorder="1" applyAlignment="1">
      <alignment horizontal="center" vertical="center"/>
    </xf>
    <xf numFmtId="0" fontId="7" fillId="10" borderId="38" xfId="0" applyFont="1" applyFill="1" applyBorder="1" applyAlignment="1">
      <alignment horizontal="center" vertical="center"/>
    </xf>
    <xf numFmtId="0" fontId="7" fillId="10" borderId="66" xfId="0" applyFont="1" applyFill="1" applyBorder="1" applyAlignment="1">
      <alignment horizontal="center" vertical="center"/>
    </xf>
    <xf numFmtId="0" fontId="7" fillId="10" borderId="56" xfId="0" applyFont="1" applyFill="1" applyBorder="1" applyAlignment="1">
      <alignment horizontal="center" vertical="center"/>
    </xf>
    <xf numFmtId="38" fontId="7" fillId="10" borderId="0" xfId="0" applyNumberFormat="1" applyFont="1" applyFill="1" applyAlignment="1">
      <alignment horizontal="right" vertical="center"/>
    </xf>
    <xf numFmtId="58" fontId="29" fillId="10" borderId="28" xfId="2" applyNumberFormat="1" applyFont="1" applyFill="1" applyBorder="1" applyAlignment="1">
      <alignment horizontal="center" vertical="center"/>
    </xf>
    <xf numFmtId="58" fontId="29" fillId="10" borderId="2" xfId="2" applyNumberFormat="1" applyFont="1" applyFill="1" applyBorder="1" applyAlignment="1">
      <alignment horizontal="center" vertical="center"/>
    </xf>
    <xf numFmtId="58" fontId="29" fillId="10" borderId="102" xfId="2" applyNumberFormat="1" applyFont="1" applyFill="1" applyBorder="1" applyAlignment="1">
      <alignment horizontal="center" vertical="center"/>
    </xf>
    <xf numFmtId="58" fontId="29" fillId="10" borderId="69" xfId="2" applyNumberFormat="1" applyFont="1" applyFill="1" applyBorder="1" applyAlignment="1">
      <alignment horizontal="center" vertical="center"/>
    </xf>
    <xf numFmtId="58" fontId="29" fillId="10" borderId="0" xfId="2" applyNumberFormat="1" applyFont="1" applyFill="1" applyBorder="1" applyAlignment="1">
      <alignment horizontal="center" vertical="center"/>
    </xf>
    <xf numFmtId="58" fontId="29" fillId="10" borderId="103" xfId="2" applyNumberFormat="1" applyFont="1" applyFill="1" applyBorder="1" applyAlignment="1">
      <alignment horizontal="center" vertical="center"/>
    </xf>
    <xf numFmtId="58" fontId="29" fillId="10" borderId="96" xfId="2" applyNumberFormat="1" applyFont="1" applyFill="1" applyBorder="1" applyAlignment="1">
      <alignment horizontal="center" vertical="center"/>
    </xf>
    <xf numFmtId="58" fontId="29" fillId="10" borderId="93" xfId="2" applyNumberFormat="1" applyFont="1" applyFill="1" applyBorder="1" applyAlignment="1">
      <alignment horizontal="center" vertical="center"/>
    </xf>
    <xf numFmtId="58" fontId="29" fillId="10" borderId="104" xfId="2" applyNumberFormat="1" applyFont="1" applyFill="1" applyBorder="1" applyAlignment="1">
      <alignment horizontal="center" vertical="center"/>
    </xf>
    <xf numFmtId="179" fontId="29" fillId="10" borderId="99" xfId="2" applyNumberFormat="1" applyFont="1" applyFill="1" applyBorder="1" applyAlignment="1">
      <alignment horizontal="center" vertical="center"/>
    </xf>
    <xf numFmtId="179" fontId="29" fillId="10" borderId="100" xfId="2" applyNumberFormat="1" applyFont="1" applyFill="1" applyBorder="1" applyAlignment="1">
      <alignment horizontal="center" vertical="center"/>
    </xf>
    <xf numFmtId="179" fontId="29" fillId="10" borderId="101" xfId="2" applyNumberFormat="1" applyFont="1" applyFill="1" applyBorder="1" applyAlignment="1">
      <alignment horizontal="center" vertical="center"/>
    </xf>
    <xf numFmtId="38" fontId="31" fillId="10" borderId="105" xfId="2" applyFont="1" applyFill="1" applyBorder="1" applyAlignment="1">
      <alignment horizontal="center" vertical="center"/>
    </xf>
    <xf numFmtId="38" fontId="31" fillId="10" borderId="106" xfId="2" applyFont="1" applyFill="1" applyBorder="1" applyAlignment="1">
      <alignment horizontal="center" vertical="center"/>
    </xf>
    <xf numFmtId="38" fontId="31" fillId="10" borderId="107" xfId="2" applyFont="1" applyFill="1" applyBorder="1" applyAlignment="1">
      <alignment horizontal="center" vertical="center"/>
    </xf>
    <xf numFmtId="38" fontId="31" fillId="10" borderId="69" xfId="2" applyFont="1" applyFill="1" applyBorder="1" applyAlignment="1">
      <alignment horizontal="center" vertical="center"/>
    </xf>
    <xf numFmtId="38" fontId="31" fillId="10" borderId="0" xfId="2" applyFont="1" applyFill="1" applyBorder="1" applyAlignment="1">
      <alignment horizontal="center" vertical="center"/>
    </xf>
    <xf numFmtId="38" fontId="31" fillId="10" borderId="103" xfId="2" applyFont="1" applyFill="1" applyBorder="1" applyAlignment="1">
      <alignment horizontal="center" vertical="center"/>
    </xf>
    <xf numFmtId="38" fontId="31" fillId="10" borderId="96" xfId="2" applyFont="1" applyFill="1" applyBorder="1" applyAlignment="1">
      <alignment horizontal="center" vertical="center"/>
    </xf>
    <xf numFmtId="38" fontId="31" fillId="10" borderId="93" xfId="2" applyFont="1" applyFill="1" applyBorder="1" applyAlignment="1">
      <alignment horizontal="center" vertical="center"/>
    </xf>
    <xf numFmtId="38" fontId="31" fillId="10" borderId="104" xfId="2" applyFont="1" applyFill="1" applyBorder="1" applyAlignment="1">
      <alignment horizontal="center" vertical="center"/>
    </xf>
    <xf numFmtId="38" fontId="34" fillId="10" borderId="108" xfId="2" applyFont="1" applyFill="1" applyBorder="1" applyAlignment="1">
      <alignment horizontal="center" vertical="center"/>
    </xf>
    <xf numFmtId="38" fontId="34" fillId="10" borderId="106" xfId="2" applyFont="1" applyFill="1" applyBorder="1" applyAlignment="1">
      <alignment horizontal="center" vertical="center"/>
    </xf>
    <xf numFmtId="38" fontId="34" fillId="10" borderId="109" xfId="2" applyFont="1" applyFill="1" applyBorder="1" applyAlignment="1">
      <alignment horizontal="center" vertical="center"/>
    </xf>
    <xf numFmtId="38" fontId="34" fillId="10" borderId="110" xfId="2" applyFont="1" applyFill="1" applyBorder="1" applyAlignment="1">
      <alignment horizontal="center" vertical="center"/>
    </xf>
    <xf numFmtId="38" fontId="34" fillId="10" borderId="0" xfId="2" applyFont="1" applyFill="1" applyBorder="1" applyAlignment="1">
      <alignment horizontal="center" vertical="center"/>
    </xf>
    <xf numFmtId="38" fontId="34" fillId="10" borderId="94" xfId="2" applyFont="1" applyFill="1" applyBorder="1" applyAlignment="1">
      <alignment horizontal="center" vertical="center"/>
    </xf>
    <xf numFmtId="38" fontId="34" fillId="10" borderId="111" xfId="2" applyFont="1" applyFill="1" applyBorder="1" applyAlignment="1">
      <alignment horizontal="center" vertical="center"/>
    </xf>
    <xf numFmtId="38" fontId="34" fillId="10" borderId="93" xfId="2" applyFont="1" applyFill="1" applyBorder="1" applyAlignment="1">
      <alignment horizontal="center" vertical="center"/>
    </xf>
    <xf numFmtId="38" fontId="34" fillId="10" borderId="95" xfId="2" applyFont="1" applyFill="1" applyBorder="1" applyAlignment="1">
      <alignment horizontal="center" vertical="center"/>
    </xf>
    <xf numFmtId="38" fontId="14" fillId="10" borderId="75" xfId="2" applyFont="1" applyFill="1" applyBorder="1" applyAlignment="1">
      <alignment horizontal="center" vertical="center"/>
    </xf>
    <xf numFmtId="38" fontId="14" fillId="10" borderId="94" xfId="2" applyFont="1" applyFill="1" applyBorder="1" applyAlignment="1">
      <alignment horizontal="center" vertical="center"/>
    </xf>
    <xf numFmtId="38" fontId="14" fillId="10" borderId="95" xfId="2" applyFont="1" applyFill="1" applyBorder="1" applyAlignment="1">
      <alignment horizontal="center" vertical="center"/>
    </xf>
    <xf numFmtId="38" fontId="24" fillId="10" borderId="28" xfId="2" applyFont="1" applyFill="1" applyBorder="1" applyAlignment="1">
      <alignment horizontal="center" vertical="center"/>
    </xf>
    <xf numFmtId="38" fontId="24" fillId="10" borderId="2" xfId="2" applyFont="1" applyFill="1" applyBorder="1" applyAlignment="1">
      <alignment horizontal="center" vertical="center"/>
    </xf>
    <xf numFmtId="38" fontId="24" fillId="10" borderId="75" xfId="2" applyFont="1" applyFill="1" applyBorder="1" applyAlignment="1">
      <alignment horizontal="center" vertical="center"/>
    </xf>
    <xf numFmtId="38" fontId="24" fillId="10" borderId="69" xfId="2" applyFont="1" applyFill="1" applyBorder="1" applyAlignment="1">
      <alignment horizontal="center" vertical="center"/>
    </xf>
    <xf numFmtId="38" fontId="24" fillId="10" borderId="0" xfId="2" applyFont="1" applyFill="1" applyBorder="1" applyAlignment="1">
      <alignment horizontal="center" vertical="center"/>
    </xf>
    <xf numFmtId="38" fontId="24" fillId="10" borderId="94" xfId="2" applyFont="1" applyFill="1" applyBorder="1" applyAlignment="1">
      <alignment horizontal="center" vertical="center"/>
    </xf>
    <xf numFmtId="38" fontId="24" fillId="10" borderId="96" xfId="2" applyFont="1" applyFill="1" applyBorder="1" applyAlignment="1">
      <alignment horizontal="center" vertical="center"/>
    </xf>
    <xf numFmtId="38" fontId="24" fillId="10" borderId="93" xfId="2" applyFont="1" applyFill="1" applyBorder="1" applyAlignment="1">
      <alignment horizontal="center" vertical="center"/>
    </xf>
    <xf numFmtId="38" fontId="24" fillId="10" borderId="95" xfId="2" applyFont="1" applyFill="1" applyBorder="1" applyAlignment="1">
      <alignment horizontal="center" vertical="center"/>
    </xf>
    <xf numFmtId="38" fontId="71" fillId="10" borderId="91" xfId="2" applyFont="1" applyFill="1" applyBorder="1" applyAlignment="1">
      <alignment horizontal="center" vertical="center"/>
    </xf>
    <xf numFmtId="38" fontId="71" fillId="10" borderId="2" xfId="2" applyFont="1" applyFill="1" applyBorder="1" applyAlignment="1">
      <alignment horizontal="center" vertical="center"/>
    </xf>
    <xf numFmtId="38" fontId="71" fillId="10" borderId="90" xfId="2" applyFont="1" applyFill="1" applyBorder="1" applyAlignment="1">
      <alignment horizontal="center" vertical="center"/>
    </xf>
    <xf numFmtId="38" fontId="71" fillId="10" borderId="0" xfId="2" applyFont="1" applyFill="1" applyBorder="1" applyAlignment="1">
      <alignment horizontal="center" vertical="center"/>
    </xf>
    <xf numFmtId="38" fontId="71" fillId="10" borderId="92" xfId="2" applyFont="1" applyFill="1" applyBorder="1" applyAlignment="1">
      <alignment horizontal="center" vertical="center"/>
    </xf>
    <xf numFmtId="38" fontId="71" fillId="10" borderId="93" xfId="2" applyFont="1" applyFill="1" applyBorder="1" applyAlignment="1">
      <alignment horizontal="center" vertical="center"/>
    </xf>
    <xf numFmtId="38" fontId="73" fillId="11" borderId="97" xfId="2" applyFont="1" applyFill="1" applyBorder="1" applyAlignment="1">
      <alignment horizontal="right" vertical="center"/>
    </xf>
    <xf numFmtId="38" fontId="73" fillId="11" borderId="98" xfId="2" applyFont="1" applyFill="1" applyBorder="1" applyAlignment="1">
      <alignment horizontal="right" vertical="center"/>
    </xf>
    <xf numFmtId="0" fontId="48" fillId="10" borderId="112" xfId="0" applyFont="1" applyFill="1" applyBorder="1" applyAlignment="1">
      <alignment horizontal="left" vertical="center"/>
    </xf>
    <xf numFmtId="0" fontId="48" fillId="10" borderId="16" xfId="0" applyFont="1" applyFill="1" applyBorder="1" applyAlignment="1">
      <alignment horizontal="left" vertical="center"/>
    </xf>
    <xf numFmtId="38" fontId="4" fillId="9" borderId="42" xfId="2" applyFont="1" applyFill="1" applyBorder="1" applyAlignment="1">
      <alignment horizontal="center" vertical="center"/>
    </xf>
    <xf numFmtId="38" fontId="4" fillId="9" borderId="41" xfId="2" applyFont="1" applyFill="1" applyBorder="1" applyAlignment="1">
      <alignment horizontal="center" vertical="center"/>
    </xf>
    <xf numFmtId="38" fontId="4" fillId="9" borderId="67" xfId="2" applyFont="1" applyFill="1" applyBorder="1" applyAlignment="1">
      <alignment horizontal="center" vertical="center"/>
    </xf>
    <xf numFmtId="0" fontId="40" fillId="10" borderId="53" xfId="0" applyFont="1" applyFill="1" applyBorder="1" applyAlignment="1">
      <alignment horizontal="center" vertical="center" textRotation="255"/>
    </xf>
    <xf numFmtId="38" fontId="42" fillId="10" borderId="0" xfId="2" applyFont="1" applyFill="1" applyAlignment="1">
      <alignment horizontal="center" vertical="top" textRotation="255"/>
    </xf>
    <xf numFmtId="0" fontId="12" fillId="10" borderId="38" xfId="0" applyFont="1" applyFill="1" applyBorder="1" applyAlignment="1">
      <alignment horizontal="center" vertical="center"/>
    </xf>
    <xf numFmtId="0" fontId="12" fillId="10" borderId="56" xfId="0" applyFont="1" applyFill="1" applyBorder="1" applyAlignment="1">
      <alignment horizontal="center" vertical="center"/>
    </xf>
    <xf numFmtId="38" fontId="73" fillId="11" borderId="113" xfId="0" applyNumberFormat="1" applyFont="1" applyFill="1" applyBorder="1" applyAlignment="1">
      <alignment horizontal="right" vertical="center"/>
    </xf>
    <xf numFmtId="0" fontId="73" fillId="11" borderId="78" xfId="0" applyFont="1" applyFill="1" applyBorder="1" applyAlignment="1">
      <alignment horizontal="right" vertical="center"/>
    </xf>
    <xf numFmtId="38" fontId="50" fillId="12" borderId="0" xfId="2" applyFont="1" applyFill="1" applyAlignment="1">
      <alignment horizontal="center" vertical="center"/>
    </xf>
    <xf numFmtId="0" fontId="40" fillId="10" borderId="59" xfId="0" applyFont="1" applyFill="1" applyBorder="1" applyAlignment="1">
      <alignment horizontal="center" vertical="center" textRotation="255"/>
    </xf>
    <xf numFmtId="38" fontId="73" fillId="11" borderId="97" xfId="0" applyNumberFormat="1" applyFont="1" applyFill="1" applyBorder="1" applyAlignment="1">
      <alignment horizontal="right" vertical="center"/>
    </xf>
    <xf numFmtId="38" fontId="73" fillId="11" borderId="98" xfId="0" applyNumberFormat="1" applyFont="1" applyFill="1" applyBorder="1" applyAlignment="1">
      <alignment horizontal="right" vertical="center"/>
    </xf>
    <xf numFmtId="0" fontId="40" fillId="10" borderId="90" xfId="0" applyFont="1" applyFill="1" applyBorder="1" applyAlignment="1">
      <alignment horizontal="center" vertical="center" textRotation="255"/>
    </xf>
    <xf numFmtId="0" fontId="40" fillId="10" borderId="112" xfId="0" applyFont="1" applyFill="1" applyBorder="1" applyAlignment="1">
      <alignment horizontal="center" vertical="center" textRotation="255"/>
    </xf>
    <xf numFmtId="38" fontId="71" fillId="10" borderId="112" xfId="2" applyFont="1" applyFill="1" applyBorder="1" applyAlignment="1">
      <alignment horizontal="center" vertical="center"/>
    </xf>
    <xf numFmtId="38" fontId="71" fillId="10" borderId="16" xfId="2" applyFont="1" applyFill="1" applyBorder="1" applyAlignment="1">
      <alignment horizontal="center" vertical="center"/>
    </xf>
    <xf numFmtId="38" fontId="13" fillId="11" borderId="113" xfId="0" applyNumberFormat="1" applyFont="1" applyFill="1" applyBorder="1" applyAlignment="1">
      <alignment horizontal="right" vertical="center" shrinkToFit="1"/>
    </xf>
    <xf numFmtId="38" fontId="13" fillId="11" borderId="78" xfId="0" applyNumberFormat="1" applyFont="1" applyFill="1" applyBorder="1" applyAlignment="1">
      <alignment horizontal="right" vertical="center" shrinkToFit="1"/>
    </xf>
    <xf numFmtId="0" fontId="40" fillId="10" borderId="55" xfId="0" applyFont="1" applyFill="1" applyBorder="1" applyAlignment="1">
      <alignment horizontal="center" vertical="center" textRotation="255"/>
    </xf>
    <xf numFmtId="0" fontId="40" fillId="10" borderId="91" xfId="0" applyFont="1" applyFill="1" applyBorder="1" applyAlignment="1">
      <alignment horizontal="center" vertical="center" textRotation="255"/>
    </xf>
    <xf numFmtId="0" fontId="40" fillId="10" borderId="91" xfId="0" applyFont="1" applyFill="1" applyBorder="1" applyAlignment="1">
      <alignment horizontal="center" vertical="center" textRotation="255" shrinkToFit="1"/>
    </xf>
    <xf numFmtId="0" fontId="40" fillId="10" borderId="90" xfId="0" applyFont="1" applyFill="1" applyBorder="1" applyAlignment="1">
      <alignment horizontal="center" vertical="center" textRotation="255" shrinkToFit="1"/>
    </xf>
    <xf numFmtId="0" fontId="40" fillId="10" borderId="112" xfId="0" applyFont="1" applyFill="1" applyBorder="1" applyAlignment="1">
      <alignment horizontal="center" vertical="center" textRotation="255" shrinkToFit="1"/>
    </xf>
    <xf numFmtId="38" fontId="13" fillId="11" borderId="97" xfId="0" applyNumberFormat="1" applyFont="1" applyFill="1" applyBorder="1" applyAlignment="1">
      <alignment horizontal="right" vertical="center" shrinkToFit="1"/>
    </xf>
    <xf numFmtId="0" fontId="13" fillId="11" borderId="98" xfId="0" applyFont="1" applyFill="1" applyBorder="1" applyAlignment="1">
      <alignment horizontal="right" vertical="center" shrinkToFit="1"/>
    </xf>
    <xf numFmtId="0" fontId="12" fillId="10" borderId="66" xfId="0" applyFont="1" applyFill="1" applyBorder="1" applyAlignment="1">
      <alignment horizontal="center" vertical="center"/>
    </xf>
    <xf numFmtId="0" fontId="7" fillId="10" borderId="66" xfId="0" applyFont="1" applyFill="1" applyBorder="1" applyAlignment="1">
      <alignment horizontal="center" vertical="center" shrinkToFit="1"/>
    </xf>
    <xf numFmtId="0" fontId="7" fillId="10" borderId="38" xfId="0" applyFont="1" applyFill="1" applyBorder="1" applyAlignment="1">
      <alignment horizontal="center" vertical="center" shrinkToFit="1"/>
    </xf>
    <xf numFmtId="0" fontId="7" fillId="10" borderId="56" xfId="0" applyFont="1" applyFill="1" applyBorder="1" applyAlignment="1">
      <alignment horizontal="center" vertical="center" shrinkToFit="1"/>
    </xf>
    <xf numFmtId="38" fontId="43" fillId="11" borderId="97" xfId="0" applyNumberFormat="1" applyFont="1" applyFill="1" applyBorder="1" applyAlignment="1">
      <alignment horizontal="right" vertical="center"/>
    </xf>
    <xf numFmtId="38" fontId="43" fillId="11" borderId="98" xfId="0" applyNumberFormat="1" applyFont="1" applyFill="1" applyBorder="1" applyAlignment="1">
      <alignment horizontal="right" vertical="center"/>
    </xf>
    <xf numFmtId="0" fontId="40" fillId="10" borderId="53" xfId="0" applyFont="1" applyFill="1" applyBorder="1" applyAlignment="1">
      <alignment horizontal="center" vertical="center" textRotation="255" shrinkToFit="1"/>
    </xf>
    <xf numFmtId="38" fontId="13" fillId="11" borderId="97" xfId="0" applyNumberFormat="1" applyFont="1" applyFill="1" applyBorder="1" applyAlignment="1">
      <alignment horizontal="right" vertical="center"/>
    </xf>
    <xf numFmtId="0" fontId="13" fillId="11" borderId="98" xfId="0" applyFont="1" applyFill="1" applyBorder="1" applyAlignment="1">
      <alignment horizontal="right" vertical="center"/>
    </xf>
    <xf numFmtId="38" fontId="13" fillId="11" borderId="98" xfId="0" applyNumberFormat="1" applyFont="1" applyFill="1" applyBorder="1" applyAlignment="1">
      <alignment horizontal="right" vertical="center"/>
    </xf>
    <xf numFmtId="0" fontId="12" fillId="10" borderId="66" xfId="0" applyFont="1" applyFill="1" applyBorder="1" applyAlignment="1">
      <alignment horizontal="center" vertical="center" shrinkToFit="1"/>
    </xf>
    <xf numFmtId="0" fontId="12" fillId="10" borderId="38" xfId="0" applyFont="1" applyFill="1" applyBorder="1" applyAlignment="1">
      <alignment horizontal="center" vertical="center" shrinkToFit="1"/>
    </xf>
    <xf numFmtId="0" fontId="73" fillId="11" borderId="98" xfId="0" applyFont="1" applyFill="1" applyBorder="1" applyAlignment="1">
      <alignment horizontal="right" vertical="center"/>
    </xf>
    <xf numFmtId="38" fontId="73" fillId="11" borderId="114" xfId="0" applyNumberFormat="1" applyFont="1" applyFill="1" applyBorder="1" applyAlignment="1">
      <alignment horizontal="right" vertical="center"/>
    </xf>
    <xf numFmtId="0" fontId="40" fillId="10" borderId="91" xfId="0" applyFont="1" applyFill="1" applyBorder="1" applyAlignment="1">
      <alignment horizontal="center" vertical="center" wrapText="1" shrinkToFit="1"/>
    </xf>
    <xf numFmtId="0" fontId="40" fillId="10" borderId="115" xfId="0" applyFont="1" applyFill="1" applyBorder="1" applyAlignment="1">
      <alignment horizontal="center" vertical="center" wrapText="1" shrinkToFit="1"/>
    </xf>
    <xf numFmtId="0" fontId="40" fillId="10" borderId="90" xfId="0" applyFont="1" applyFill="1" applyBorder="1" applyAlignment="1">
      <alignment horizontal="center" vertical="center" wrapText="1" shrinkToFit="1"/>
    </xf>
    <xf numFmtId="0" fontId="40" fillId="10" borderId="116" xfId="0" applyFont="1" applyFill="1" applyBorder="1" applyAlignment="1">
      <alignment horizontal="center" vertical="center" wrapText="1" shrinkToFit="1"/>
    </xf>
    <xf numFmtId="0" fontId="40" fillId="10" borderId="112" xfId="0" applyFont="1" applyFill="1" applyBorder="1" applyAlignment="1">
      <alignment horizontal="center" vertical="center" wrapText="1" shrinkToFit="1"/>
    </xf>
    <xf numFmtId="0" fontId="40" fillId="10" borderId="85" xfId="0" applyFont="1" applyFill="1" applyBorder="1" applyAlignment="1">
      <alignment horizontal="center" vertical="center" wrapText="1" shrinkToFit="1"/>
    </xf>
    <xf numFmtId="38" fontId="16" fillId="2" borderId="0" xfId="2" applyFont="1" applyFill="1" applyAlignment="1">
      <alignment horizontal="center" vertical="center" textRotation="255"/>
    </xf>
  </cellXfs>
  <cellStyles count="5">
    <cellStyle name="ハイパーリンク" xfId="1" builtinId="8"/>
    <cellStyle name="桁区切り" xfId="2" builtinId="6"/>
    <cellStyle name="桁区切り 2" xfId="3" xr:uid="{8AB77A47-469C-4A6D-88C2-BF9A17437FF2}"/>
    <cellStyle name="標準" xfId="0" builtinId="0"/>
    <cellStyle name="標準 2" xfId="4" xr:uid="{23207804-CB55-4B79-B9D3-884FA76EA7B0}"/>
  </cellStyles>
  <dxfs count="68">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
      <font>
        <condense val="0"/>
        <extend val="0"/>
        <color indexed="10"/>
      </font>
      <fill>
        <patternFill patternType="lightGray"/>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jpeg"/></Relationships>
</file>

<file path=xl/drawings/_rels/drawing9.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17</xdr:col>
      <xdr:colOff>57150</xdr:colOff>
      <xdr:row>34</xdr:row>
      <xdr:rowOff>66675</xdr:rowOff>
    </xdr:from>
    <xdr:to>
      <xdr:col>18</xdr:col>
      <xdr:colOff>723900</xdr:colOff>
      <xdr:row>36</xdr:row>
      <xdr:rowOff>95250</xdr:rowOff>
    </xdr:to>
    <xdr:pic>
      <xdr:nvPicPr>
        <xdr:cNvPr id="26444" name="Picture 32" descr="名称未設定-6">
          <a:extLst>
            <a:ext uri="{FF2B5EF4-FFF2-40B4-BE49-F238E27FC236}">
              <a16:creationId xmlns:a16="http://schemas.microsoft.com/office/drawing/2014/main" id="{D9723596-D0C2-C1F4-F93B-C847B99A22F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4173200" y="10296525"/>
          <a:ext cx="1466850" cy="371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11" name="Text Box 38">
          <a:extLst>
            <a:ext uri="{FF2B5EF4-FFF2-40B4-BE49-F238E27FC236}">
              <a16:creationId xmlns:a16="http://schemas.microsoft.com/office/drawing/2014/main" id="{1E1A19F8-5DA9-90D6-6C9C-A107828A2088}"/>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12" name="Text Box 38">
          <a:extLst>
            <a:ext uri="{FF2B5EF4-FFF2-40B4-BE49-F238E27FC236}">
              <a16:creationId xmlns:a16="http://schemas.microsoft.com/office/drawing/2014/main" id="{EE166963-5430-396D-F8F4-6C3D7AB2DF34}"/>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51</xdr:row>
      <xdr:rowOff>0</xdr:rowOff>
    </xdr:from>
    <xdr:to>
      <xdr:col>26</xdr:col>
      <xdr:colOff>38100</xdr:colOff>
      <xdr:row>53</xdr:row>
      <xdr:rowOff>19050</xdr:rowOff>
    </xdr:to>
    <xdr:pic>
      <xdr:nvPicPr>
        <xdr:cNvPr id="86813" name="Picture 32" descr="名称未設定-6">
          <a:extLst>
            <a:ext uri="{FF2B5EF4-FFF2-40B4-BE49-F238E27FC236}">
              <a16:creationId xmlns:a16="http://schemas.microsoft.com/office/drawing/2014/main" id="{07F1250F-14C5-44A9-EFE4-5D39AA0BFB8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9157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1.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11" name="Text Box 38">
          <a:extLst>
            <a:ext uri="{FF2B5EF4-FFF2-40B4-BE49-F238E27FC236}">
              <a16:creationId xmlns:a16="http://schemas.microsoft.com/office/drawing/2014/main" id="{2B91E307-77F8-0D2D-4C32-426A4F95CD43}"/>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12" name="Text Box 38">
          <a:extLst>
            <a:ext uri="{FF2B5EF4-FFF2-40B4-BE49-F238E27FC236}">
              <a16:creationId xmlns:a16="http://schemas.microsoft.com/office/drawing/2014/main" id="{EA3BDD63-DBA5-88C7-01BE-150B8CFAEC17}"/>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51</xdr:row>
      <xdr:rowOff>0</xdr:rowOff>
    </xdr:from>
    <xdr:to>
      <xdr:col>26</xdr:col>
      <xdr:colOff>38100</xdr:colOff>
      <xdr:row>53</xdr:row>
      <xdr:rowOff>19050</xdr:rowOff>
    </xdr:to>
    <xdr:pic>
      <xdr:nvPicPr>
        <xdr:cNvPr id="87900" name="Picture 32" descr="名称未設定-6">
          <a:extLst>
            <a:ext uri="{FF2B5EF4-FFF2-40B4-BE49-F238E27FC236}">
              <a16:creationId xmlns:a16="http://schemas.microsoft.com/office/drawing/2014/main" id="{7081A973-E50A-72E3-A63B-AD18F2267532}"/>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9157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2.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5" name="Text Box 38">
          <a:extLst>
            <a:ext uri="{FF2B5EF4-FFF2-40B4-BE49-F238E27FC236}">
              <a16:creationId xmlns:a16="http://schemas.microsoft.com/office/drawing/2014/main" id="{412FE3F4-60BD-3853-A92C-34F398DCE02F}"/>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6" name="Text Box 38">
          <a:extLst>
            <a:ext uri="{FF2B5EF4-FFF2-40B4-BE49-F238E27FC236}">
              <a16:creationId xmlns:a16="http://schemas.microsoft.com/office/drawing/2014/main" id="{D488150D-F498-B7A9-978C-99AAD19E6B5E}"/>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51</xdr:row>
      <xdr:rowOff>0</xdr:rowOff>
    </xdr:from>
    <xdr:to>
      <xdr:col>26</xdr:col>
      <xdr:colOff>38100</xdr:colOff>
      <xdr:row>53</xdr:row>
      <xdr:rowOff>19050</xdr:rowOff>
    </xdr:to>
    <xdr:pic>
      <xdr:nvPicPr>
        <xdr:cNvPr id="88465" name="Picture 32" descr="名称未設定-6">
          <a:extLst>
            <a:ext uri="{FF2B5EF4-FFF2-40B4-BE49-F238E27FC236}">
              <a16:creationId xmlns:a16="http://schemas.microsoft.com/office/drawing/2014/main" id="{F84158AE-F925-BCCC-2E87-EF0D47AFBC6E}"/>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9157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3.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5" name="Text Box 38">
          <a:extLst>
            <a:ext uri="{FF2B5EF4-FFF2-40B4-BE49-F238E27FC236}">
              <a16:creationId xmlns:a16="http://schemas.microsoft.com/office/drawing/2014/main" id="{1810CC16-8543-56EE-B822-971A79B2EF8E}"/>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6" name="Text Box 38">
          <a:extLst>
            <a:ext uri="{FF2B5EF4-FFF2-40B4-BE49-F238E27FC236}">
              <a16:creationId xmlns:a16="http://schemas.microsoft.com/office/drawing/2014/main" id="{27193730-A94B-ED03-865E-FA477E1EBBED}"/>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51</xdr:row>
      <xdr:rowOff>0</xdr:rowOff>
    </xdr:from>
    <xdr:to>
      <xdr:col>26</xdr:col>
      <xdr:colOff>38100</xdr:colOff>
      <xdr:row>53</xdr:row>
      <xdr:rowOff>19050</xdr:rowOff>
    </xdr:to>
    <xdr:pic>
      <xdr:nvPicPr>
        <xdr:cNvPr id="89489" name="Picture 32" descr="名称未設定-6">
          <a:extLst>
            <a:ext uri="{FF2B5EF4-FFF2-40B4-BE49-F238E27FC236}">
              <a16:creationId xmlns:a16="http://schemas.microsoft.com/office/drawing/2014/main" id="{110F1893-0909-B02B-8285-0EF329E39B9B}"/>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9157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16</xdr:col>
      <xdr:colOff>302419</xdr:colOff>
      <xdr:row>3</xdr:row>
      <xdr:rowOff>0</xdr:rowOff>
    </xdr:from>
    <xdr:ext cx="171585" cy="193515"/>
    <xdr:sp macro="" textlink="">
      <xdr:nvSpPr>
        <xdr:cNvPr id="2086" name="Text Box 38">
          <a:extLst>
            <a:ext uri="{FF2B5EF4-FFF2-40B4-BE49-F238E27FC236}">
              <a16:creationId xmlns:a16="http://schemas.microsoft.com/office/drawing/2014/main" id="{EE3FE7D0-9D86-E226-D62C-6C675A876CA3}"/>
            </a:ext>
          </a:extLst>
        </xdr:cNvPr>
        <xdr:cNvSpPr txBox="1">
          <a:spLocks noChangeAspect="1" noChangeArrowheads="1"/>
        </xdr:cNvSpPr>
      </xdr:nvSpPr>
      <xdr:spPr bwMode="auto">
        <a:xfrm>
          <a:off x="9065419"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oneCellAnchor>
  <xdr:twoCellAnchor>
    <xdr:from>
      <xdr:col>19</xdr:col>
      <xdr:colOff>302419</xdr:colOff>
      <xdr:row>3</xdr:row>
      <xdr:rowOff>0</xdr:rowOff>
    </xdr:from>
    <xdr:to>
      <xdr:col>19</xdr:col>
      <xdr:colOff>488157</xdr:colOff>
      <xdr:row>4</xdr:row>
      <xdr:rowOff>64296</xdr:rowOff>
    </xdr:to>
    <xdr:sp macro="" textlink="">
      <xdr:nvSpPr>
        <xdr:cNvPr id="9" name="Text Box 38">
          <a:extLst>
            <a:ext uri="{FF2B5EF4-FFF2-40B4-BE49-F238E27FC236}">
              <a16:creationId xmlns:a16="http://schemas.microsoft.com/office/drawing/2014/main" id="{D109F9B7-C10B-9417-A29C-F2D830FF7236}"/>
            </a:ext>
          </a:extLst>
        </xdr:cNvPr>
        <xdr:cNvSpPr txBox="1">
          <a:spLocks noChangeArrowheads="1"/>
        </xdr:cNvSpPr>
      </xdr:nvSpPr>
      <xdr:spPr bwMode="auto">
        <a:xfrm>
          <a:off x="10732294" y="547688"/>
          <a:ext cx="185738" cy="230983"/>
        </a:xfrm>
        <a:prstGeom prst="rect">
          <a:avLst/>
        </a:prstGeom>
        <a:solidFill>
          <a:srgbClr val="FFFFFF"/>
        </a:solidFill>
        <a:ln>
          <a:noFill/>
        </a:ln>
      </xdr:spPr>
      <xdr:txBody>
        <a:bodyPr vertOverflow="clip" wrap="square" lIns="36576" tIns="18288" rIns="0" bIns="0" anchor="t" upright="1"/>
        <a:lstStyle/>
        <a:p>
          <a:pPr algn="l" rtl="0">
            <a:defRPr sz="1000"/>
          </a:pPr>
          <a:r>
            <a:rPr lang="ja-JP" altLang="en-US" sz="1050" b="0" i="0" u="none" strike="noStrike" baseline="0">
              <a:solidFill>
                <a:srgbClr val="000000"/>
              </a:solidFill>
              <a:latin typeface="HG丸ｺﾞｼｯｸM-PRO"/>
              <a:ea typeface="HG丸ｺﾞｼｯｸM-PRO"/>
            </a:rPr>
            <a:t>枚</a:t>
          </a:r>
        </a:p>
      </xdr:txBody>
    </xdr:sp>
    <xdr:clientData/>
  </xdr:twoCellAnchor>
  <xdr:twoCellAnchor>
    <xdr:from>
      <xdr:col>23</xdr:col>
      <xdr:colOff>247650</xdr:colOff>
      <xdr:row>50</xdr:row>
      <xdr:rowOff>142875</xdr:rowOff>
    </xdr:from>
    <xdr:to>
      <xdr:col>26</xdr:col>
      <xdr:colOff>38100</xdr:colOff>
      <xdr:row>52</xdr:row>
      <xdr:rowOff>161925</xdr:rowOff>
    </xdr:to>
    <xdr:pic>
      <xdr:nvPicPr>
        <xdr:cNvPr id="78227" name="Picture 32" descr="名称未設定-6">
          <a:extLst>
            <a:ext uri="{FF2B5EF4-FFF2-40B4-BE49-F238E27FC236}">
              <a16:creationId xmlns:a16="http://schemas.microsoft.com/office/drawing/2014/main" id="{66ED8A0C-F116-882E-A2DA-A721E3DBBAA8}"/>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81062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3" name="Text Box 38">
          <a:extLst>
            <a:ext uri="{FF2B5EF4-FFF2-40B4-BE49-F238E27FC236}">
              <a16:creationId xmlns:a16="http://schemas.microsoft.com/office/drawing/2014/main" id="{7E808E13-A49D-BEE6-9DAE-1EEDDDE6B07C}"/>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4" name="Text Box 38">
          <a:extLst>
            <a:ext uri="{FF2B5EF4-FFF2-40B4-BE49-F238E27FC236}">
              <a16:creationId xmlns:a16="http://schemas.microsoft.com/office/drawing/2014/main" id="{7BA5532C-07EC-B980-3BD5-39B417DDE9A0}"/>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50</xdr:row>
      <xdr:rowOff>123825</xdr:rowOff>
    </xdr:from>
    <xdr:to>
      <xdr:col>26</xdr:col>
      <xdr:colOff>38100</xdr:colOff>
      <xdr:row>52</xdr:row>
      <xdr:rowOff>142875</xdr:rowOff>
    </xdr:to>
    <xdr:pic>
      <xdr:nvPicPr>
        <xdr:cNvPr id="79249" name="Picture 32" descr="名称未設定-6">
          <a:extLst>
            <a:ext uri="{FF2B5EF4-FFF2-40B4-BE49-F238E27FC236}">
              <a16:creationId xmlns:a16="http://schemas.microsoft.com/office/drawing/2014/main" id="{1B195D15-5A7A-E52F-7BE3-126190233BB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9157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5" name="Text Box 38">
          <a:extLst>
            <a:ext uri="{FF2B5EF4-FFF2-40B4-BE49-F238E27FC236}">
              <a16:creationId xmlns:a16="http://schemas.microsoft.com/office/drawing/2014/main" id="{FB1D741E-3083-4522-69F8-796A8F151121}"/>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6" name="Text Box 38">
          <a:extLst>
            <a:ext uri="{FF2B5EF4-FFF2-40B4-BE49-F238E27FC236}">
              <a16:creationId xmlns:a16="http://schemas.microsoft.com/office/drawing/2014/main" id="{A7D3580E-6335-576D-223B-EFA4BEF22810}"/>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50</xdr:row>
      <xdr:rowOff>123825</xdr:rowOff>
    </xdr:from>
    <xdr:to>
      <xdr:col>26</xdr:col>
      <xdr:colOff>38100</xdr:colOff>
      <xdr:row>52</xdr:row>
      <xdr:rowOff>142875</xdr:rowOff>
    </xdr:to>
    <xdr:pic>
      <xdr:nvPicPr>
        <xdr:cNvPr id="80273" name="Picture 32" descr="名称未設定-6">
          <a:extLst>
            <a:ext uri="{FF2B5EF4-FFF2-40B4-BE49-F238E27FC236}">
              <a16:creationId xmlns:a16="http://schemas.microsoft.com/office/drawing/2014/main" id="{2945D8FD-99FC-1424-F245-AB14686FF9B4}"/>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43950"/>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8" name="Text Box 38">
          <a:extLst>
            <a:ext uri="{FF2B5EF4-FFF2-40B4-BE49-F238E27FC236}">
              <a16:creationId xmlns:a16="http://schemas.microsoft.com/office/drawing/2014/main" id="{373A282E-3774-1347-26D0-C7FF88D3971D}"/>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9" name="Text Box 38">
          <a:extLst>
            <a:ext uri="{FF2B5EF4-FFF2-40B4-BE49-F238E27FC236}">
              <a16:creationId xmlns:a16="http://schemas.microsoft.com/office/drawing/2014/main" id="{90ABBF8E-0054-7022-3E67-65ED489AF5A9}"/>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51</xdr:row>
      <xdr:rowOff>0</xdr:rowOff>
    </xdr:from>
    <xdr:to>
      <xdr:col>26</xdr:col>
      <xdr:colOff>38100</xdr:colOff>
      <xdr:row>52</xdr:row>
      <xdr:rowOff>142875</xdr:rowOff>
    </xdr:to>
    <xdr:pic>
      <xdr:nvPicPr>
        <xdr:cNvPr id="81625" name="Picture 32" descr="名称未設定-6">
          <a:extLst>
            <a:ext uri="{FF2B5EF4-FFF2-40B4-BE49-F238E27FC236}">
              <a16:creationId xmlns:a16="http://schemas.microsoft.com/office/drawing/2014/main" id="{98FBE18C-8AD6-2315-5B6C-EBEA162EB52A}"/>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82050"/>
          <a:ext cx="1466850" cy="3143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5" name="Text Box 38">
          <a:extLst>
            <a:ext uri="{FF2B5EF4-FFF2-40B4-BE49-F238E27FC236}">
              <a16:creationId xmlns:a16="http://schemas.microsoft.com/office/drawing/2014/main" id="{4F545F11-3375-368D-0B7B-0224641AAE7F}"/>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6" name="Text Box 38">
          <a:extLst>
            <a:ext uri="{FF2B5EF4-FFF2-40B4-BE49-F238E27FC236}">
              <a16:creationId xmlns:a16="http://schemas.microsoft.com/office/drawing/2014/main" id="{61ADC8D6-53B6-59C3-BEF0-245F933F9CF0}"/>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50</xdr:row>
      <xdr:rowOff>152400</xdr:rowOff>
    </xdr:from>
    <xdr:to>
      <xdr:col>26</xdr:col>
      <xdr:colOff>38100</xdr:colOff>
      <xdr:row>52</xdr:row>
      <xdr:rowOff>171450</xdr:rowOff>
    </xdr:to>
    <xdr:pic>
      <xdr:nvPicPr>
        <xdr:cNvPr id="82321" name="Picture 32" descr="名称未設定-6">
          <a:extLst>
            <a:ext uri="{FF2B5EF4-FFF2-40B4-BE49-F238E27FC236}">
              <a16:creationId xmlns:a16="http://schemas.microsoft.com/office/drawing/2014/main" id="{B4B422CF-8394-27FE-7734-69BEA31ED64F}"/>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7252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5" name="Text Box 38">
          <a:extLst>
            <a:ext uri="{FF2B5EF4-FFF2-40B4-BE49-F238E27FC236}">
              <a16:creationId xmlns:a16="http://schemas.microsoft.com/office/drawing/2014/main" id="{7F5E17E4-D54F-5454-73EE-3BC1EE3A30A6}"/>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6" name="Text Box 38">
          <a:extLst>
            <a:ext uri="{FF2B5EF4-FFF2-40B4-BE49-F238E27FC236}">
              <a16:creationId xmlns:a16="http://schemas.microsoft.com/office/drawing/2014/main" id="{59BEA280-281E-BE37-4250-64FAD47C6BAD}"/>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51</xdr:row>
      <xdr:rowOff>0</xdr:rowOff>
    </xdr:from>
    <xdr:to>
      <xdr:col>26</xdr:col>
      <xdr:colOff>38100</xdr:colOff>
      <xdr:row>53</xdr:row>
      <xdr:rowOff>19050</xdr:rowOff>
    </xdr:to>
    <xdr:pic>
      <xdr:nvPicPr>
        <xdr:cNvPr id="83345" name="Picture 32" descr="名称未設定-6">
          <a:extLst>
            <a:ext uri="{FF2B5EF4-FFF2-40B4-BE49-F238E27FC236}">
              <a16:creationId xmlns:a16="http://schemas.microsoft.com/office/drawing/2014/main" id="{2CA53A9C-A96A-F46C-3116-1D9335CC7206}"/>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82575" y="879157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5" name="Text Box 38">
          <a:extLst>
            <a:ext uri="{FF2B5EF4-FFF2-40B4-BE49-F238E27FC236}">
              <a16:creationId xmlns:a16="http://schemas.microsoft.com/office/drawing/2014/main" id="{5F54CAE7-873B-A3E0-BB50-AAA36F5576FC}"/>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6" name="Text Box 38">
          <a:extLst>
            <a:ext uri="{FF2B5EF4-FFF2-40B4-BE49-F238E27FC236}">
              <a16:creationId xmlns:a16="http://schemas.microsoft.com/office/drawing/2014/main" id="{6A73C6C0-6C5C-71D8-F7AA-10B45AC600BC}"/>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51</xdr:row>
      <xdr:rowOff>0</xdr:rowOff>
    </xdr:from>
    <xdr:to>
      <xdr:col>26</xdr:col>
      <xdr:colOff>38100</xdr:colOff>
      <xdr:row>53</xdr:row>
      <xdr:rowOff>19050</xdr:rowOff>
    </xdr:to>
    <xdr:pic>
      <xdr:nvPicPr>
        <xdr:cNvPr id="84369" name="Picture 32" descr="名称未設定-6">
          <a:extLst>
            <a:ext uri="{FF2B5EF4-FFF2-40B4-BE49-F238E27FC236}">
              <a16:creationId xmlns:a16="http://schemas.microsoft.com/office/drawing/2014/main" id="{F46119A2-70E7-E88E-8674-834994EA58C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9157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16</xdr:col>
      <xdr:colOff>316572</xdr:colOff>
      <xdr:row>3</xdr:row>
      <xdr:rowOff>0</xdr:rowOff>
    </xdr:from>
    <xdr:to>
      <xdr:col>16</xdr:col>
      <xdr:colOff>488157</xdr:colOff>
      <xdr:row>4</xdr:row>
      <xdr:rowOff>26828</xdr:rowOff>
    </xdr:to>
    <xdr:sp macro="" textlink="">
      <xdr:nvSpPr>
        <xdr:cNvPr id="5" name="Text Box 38">
          <a:extLst>
            <a:ext uri="{FF2B5EF4-FFF2-40B4-BE49-F238E27FC236}">
              <a16:creationId xmlns:a16="http://schemas.microsoft.com/office/drawing/2014/main" id="{8EA49BD7-C8D4-0074-8D7A-D44DDA11B1F0}"/>
            </a:ext>
          </a:extLst>
        </xdr:cNvPr>
        <xdr:cNvSpPr txBox="1">
          <a:spLocks noChangeAspect="1" noChangeArrowheads="1"/>
        </xdr:cNvSpPr>
      </xdr:nvSpPr>
      <xdr:spPr bwMode="auto">
        <a:xfrm>
          <a:off x="9079572"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19</xdr:col>
      <xdr:colOff>316572</xdr:colOff>
      <xdr:row>3</xdr:row>
      <xdr:rowOff>0</xdr:rowOff>
    </xdr:from>
    <xdr:to>
      <xdr:col>19</xdr:col>
      <xdr:colOff>488157</xdr:colOff>
      <xdr:row>4</xdr:row>
      <xdr:rowOff>26828</xdr:rowOff>
    </xdr:to>
    <xdr:sp macro="" textlink="">
      <xdr:nvSpPr>
        <xdr:cNvPr id="6" name="Text Box 38">
          <a:extLst>
            <a:ext uri="{FF2B5EF4-FFF2-40B4-BE49-F238E27FC236}">
              <a16:creationId xmlns:a16="http://schemas.microsoft.com/office/drawing/2014/main" id="{EA1D5A78-36E2-AA8E-AFF7-0E760ABDE36D}"/>
            </a:ext>
          </a:extLst>
        </xdr:cNvPr>
        <xdr:cNvSpPr txBox="1">
          <a:spLocks noChangeAspect="1" noChangeArrowheads="1"/>
        </xdr:cNvSpPr>
      </xdr:nvSpPr>
      <xdr:spPr bwMode="auto">
        <a:xfrm>
          <a:off x="10746447" y="547688"/>
          <a:ext cx="171585" cy="193515"/>
        </a:xfrm>
        <a:prstGeom prst="rect">
          <a:avLst/>
        </a:prstGeom>
        <a:solidFill>
          <a:srgbClr val="FFFFFF"/>
        </a:solidFill>
        <a:ln>
          <a:noFill/>
        </a:ln>
      </xdr:spPr>
      <xdr:txBody>
        <a:bodyPr vertOverflow="clip" wrap="square" lIns="36576" tIns="18288" rIns="0" bIns="0" anchor="t" upright="1">
          <a:noAutofit/>
        </a:bodyPr>
        <a:lstStyle/>
        <a:p>
          <a:pPr algn="l" rtl="0">
            <a:lnSpc>
              <a:spcPts val="1300"/>
            </a:lnSpc>
            <a:defRPr sz="1000"/>
          </a:pPr>
          <a:r>
            <a:rPr lang="ja-JP" altLang="en-US" sz="1050" b="0" i="0" u="none" strike="noStrike" baseline="0">
              <a:solidFill>
                <a:srgbClr val="000000"/>
              </a:solidFill>
              <a:latin typeface="HG丸ｺﾞｼｯｸM-PRO"/>
              <a:ea typeface="HG丸ｺﾞｼｯｸM-PRO"/>
            </a:rPr>
            <a:t>枚</a:t>
          </a:r>
          <a:r>
            <a:rPr lang="en-US" altLang="ja-JP" sz="1050" b="0" i="0" u="none" strike="noStrike" baseline="0">
              <a:solidFill>
                <a:srgbClr val="000000"/>
              </a:solidFill>
              <a:latin typeface="HG丸ｺﾞｼｯｸM-PRO"/>
              <a:ea typeface="HG丸ｺﾞｼｯｸM-PRO"/>
            </a:rPr>
            <a:t>C</a:t>
          </a:r>
          <a:endParaRPr lang="ja-JP" altLang="en-US" sz="1050" b="0" i="0" u="none" strike="noStrike" baseline="0">
            <a:solidFill>
              <a:srgbClr val="000000"/>
            </a:solidFill>
            <a:latin typeface="HG丸ｺﾞｼｯｸM-PRO"/>
            <a:ea typeface="HG丸ｺﾞｼｯｸM-PRO"/>
          </a:endParaRPr>
        </a:p>
      </xdr:txBody>
    </xdr:sp>
    <xdr:clientData/>
  </xdr:twoCellAnchor>
  <xdr:twoCellAnchor>
    <xdr:from>
      <xdr:col>23</xdr:col>
      <xdr:colOff>247650</xdr:colOff>
      <xdr:row>51</xdr:row>
      <xdr:rowOff>0</xdr:rowOff>
    </xdr:from>
    <xdr:to>
      <xdr:col>26</xdr:col>
      <xdr:colOff>38100</xdr:colOff>
      <xdr:row>53</xdr:row>
      <xdr:rowOff>19050</xdr:rowOff>
    </xdr:to>
    <xdr:pic>
      <xdr:nvPicPr>
        <xdr:cNvPr id="85393" name="Picture 32" descr="名称未設定-6">
          <a:extLst>
            <a:ext uri="{FF2B5EF4-FFF2-40B4-BE49-F238E27FC236}">
              <a16:creationId xmlns:a16="http://schemas.microsoft.com/office/drawing/2014/main" id="{253F4644-4BB5-EFEE-0C3C-96F590237F2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2925425" y="8791575"/>
          <a:ext cx="1466850" cy="3619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090000"/>
        </a:solidFill>
        <a:ln w="9525" cap="flat" cmpd="sng" algn="ctr">
          <a:solidFill>
            <a:srgbClr val="4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8BB513D-71EE-4235-9F1D-A3E9354E41BD}">
  <sheetPr codeName="Sheet1">
    <pageSetUpPr fitToPage="1"/>
  </sheetPr>
  <dimension ref="A1:S38"/>
  <sheetViews>
    <sheetView showGridLines="0" showZeros="0" tabSelected="1" zoomScale="75" zoomScaleNormal="75" zoomScaleSheetLayoutView="75" zoomScalePageLayoutView="60" workbookViewId="0">
      <selection activeCell="A3" sqref="A3:E3"/>
    </sheetView>
  </sheetViews>
  <sheetFormatPr defaultRowHeight="13.5" x14ac:dyDescent="0.15"/>
  <cols>
    <col min="1" max="1" width="17.25" style="1" customWidth="1"/>
    <col min="2" max="19" width="10.5" style="1" customWidth="1"/>
    <col min="20" max="16384" width="9" style="1"/>
  </cols>
  <sheetData>
    <row r="1" spans="1:19" ht="30" customHeight="1" x14ac:dyDescent="0.15">
      <c r="A1" s="17" t="s">
        <v>122</v>
      </c>
    </row>
    <row r="2" spans="1:19" ht="22.5" customHeight="1" x14ac:dyDescent="0.15">
      <c r="A2" s="467" t="s">
        <v>28</v>
      </c>
      <c r="B2" s="468"/>
      <c r="C2" s="468"/>
      <c r="D2" s="468"/>
      <c r="E2" s="468"/>
      <c r="F2" s="469"/>
      <c r="G2" s="470" t="s">
        <v>10</v>
      </c>
      <c r="H2" s="468"/>
      <c r="I2" s="468"/>
      <c r="J2" s="469"/>
      <c r="K2" s="470" t="s">
        <v>11</v>
      </c>
      <c r="L2" s="469"/>
      <c r="M2" s="470" t="s">
        <v>18</v>
      </c>
      <c r="N2" s="468"/>
      <c r="O2" s="469"/>
      <c r="P2" s="470" t="s">
        <v>20</v>
      </c>
      <c r="Q2" s="468"/>
      <c r="R2" s="469"/>
      <c r="S2" s="16" t="s">
        <v>22</v>
      </c>
    </row>
    <row r="3" spans="1:19" ht="36" customHeight="1" x14ac:dyDescent="0.15">
      <c r="A3" s="478"/>
      <c r="B3" s="479"/>
      <c r="C3" s="479"/>
      <c r="D3" s="479"/>
      <c r="E3" s="479"/>
      <c r="F3" s="436" t="s">
        <v>17</v>
      </c>
      <c r="G3" s="485"/>
      <c r="H3" s="486"/>
      <c r="I3" s="486"/>
      <c r="J3" s="487"/>
      <c r="K3" s="471"/>
      <c r="L3" s="472"/>
      <c r="M3" s="473">
        <f>S23+S28+S29</f>
        <v>0</v>
      </c>
      <c r="N3" s="474"/>
      <c r="O3" s="23" t="s">
        <v>19</v>
      </c>
      <c r="P3" s="475"/>
      <c r="Q3" s="476"/>
      <c r="R3" s="477"/>
      <c r="S3" s="24">
        <f>P3</f>
        <v>0</v>
      </c>
    </row>
    <row r="4" spans="1:19" ht="19.5" customHeight="1" x14ac:dyDescent="0.15">
      <c r="B4" s="1">
        <f>IF(A4&gt;100,ROUND(A4*0.95/10,0)*10,A4)</f>
        <v>0</v>
      </c>
    </row>
    <row r="5" spans="1:19" ht="19.5" customHeight="1" x14ac:dyDescent="0.15">
      <c r="A5" s="480" t="s">
        <v>8</v>
      </c>
      <c r="B5" s="2" t="s">
        <v>9</v>
      </c>
      <c r="C5" s="3"/>
      <c r="D5" s="3"/>
      <c r="E5" s="3"/>
      <c r="F5" s="3"/>
      <c r="G5" s="3"/>
      <c r="H5" s="3"/>
      <c r="I5" s="3"/>
      <c r="J5" s="3"/>
      <c r="K5" s="3"/>
      <c r="L5" s="3"/>
      <c r="M5" s="3"/>
      <c r="N5" s="3"/>
      <c r="O5" s="3"/>
      <c r="P5" s="4"/>
      <c r="Q5" s="11"/>
      <c r="R5" s="483" t="s">
        <v>23</v>
      </c>
      <c r="S5" s="483"/>
    </row>
    <row r="6" spans="1:19" ht="19.5" customHeight="1" x14ac:dyDescent="0.15">
      <c r="A6" s="481"/>
      <c r="B6" s="10" t="s">
        <v>113</v>
      </c>
      <c r="C6" s="8"/>
      <c r="D6" s="7" t="s">
        <v>12</v>
      </c>
      <c r="E6" s="8"/>
      <c r="F6" s="7" t="s">
        <v>13</v>
      </c>
      <c r="G6" s="8"/>
      <c r="H6" s="7" t="s">
        <v>14</v>
      </c>
      <c r="I6" s="8"/>
      <c r="J6" s="7" t="s">
        <v>190</v>
      </c>
      <c r="K6" s="8"/>
      <c r="L6" s="7" t="s">
        <v>24</v>
      </c>
      <c r="M6" s="8"/>
      <c r="N6" s="7" t="s">
        <v>114</v>
      </c>
      <c r="O6" s="8"/>
      <c r="P6" s="7" t="s">
        <v>7</v>
      </c>
      <c r="Q6" s="9"/>
      <c r="R6" s="484"/>
      <c r="S6" s="484"/>
    </row>
    <row r="7" spans="1:19" ht="19.5" customHeight="1" x14ac:dyDescent="0.15">
      <c r="A7" s="482"/>
      <c r="B7" s="6" t="s">
        <v>26</v>
      </c>
      <c r="C7" s="15" t="s">
        <v>16</v>
      </c>
      <c r="D7" s="6" t="s">
        <v>26</v>
      </c>
      <c r="E7" s="15" t="s">
        <v>16</v>
      </c>
      <c r="F7" s="6" t="s">
        <v>26</v>
      </c>
      <c r="G7" s="15" t="s">
        <v>16</v>
      </c>
      <c r="H7" s="6" t="s">
        <v>26</v>
      </c>
      <c r="I7" s="15" t="s">
        <v>16</v>
      </c>
      <c r="J7" s="6" t="s">
        <v>26</v>
      </c>
      <c r="K7" s="15" t="s">
        <v>16</v>
      </c>
      <c r="L7" s="6" t="s">
        <v>26</v>
      </c>
      <c r="M7" s="15" t="s">
        <v>16</v>
      </c>
      <c r="N7" s="6" t="s">
        <v>26</v>
      </c>
      <c r="O7" s="15" t="s">
        <v>16</v>
      </c>
      <c r="P7" s="6" t="s">
        <v>26</v>
      </c>
      <c r="Q7" s="21" t="s">
        <v>16</v>
      </c>
      <c r="R7" s="19" t="s">
        <v>26</v>
      </c>
      <c r="S7" s="15" t="s">
        <v>16</v>
      </c>
    </row>
    <row r="8" spans="1:19" ht="27" customHeight="1" x14ac:dyDescent="0.15">
      <c r="A8" s="360" t="s">
        <v>352</v>
      </c>
      <c r="B8" s="12">
        <f>島根1!D33+島根2!D33</f>
        <v>52550</v>
      </c>
      <c r="C8" s="13">
        <f>島根1!E33+島根2!E33</f>
        <v>0</v>
      </c>
      <c r="D8" s="12">
        <f>島根1!G33+島根2!G33</f>
        <v>3690</v>
      </c>
      <c r="E8" s="13">
        <f>島根1!H33+島根2!H33</f>
        <v>0</v>
      </c>
      <c r="F8" s="12">
        <f>島根1!J33+島根2!J33</f>
        <v>4570</v>
      </c>
      <c r="G8" s="13">
        <f>島根1!K33+島根2!K33</f>
        <v>0</v>
      </c>
      <c r="H8" s="12">
        <f>島根1!M33+島根2!M33</f>
        <v>1730</v>
      </c>
      <c r="I8" s="13">
        <f>島根1!N33+島根2!N33</f>
        <v>0</v>
      </c>
      <c r="J8" s="12">
        <f>島根1!P33+島根2!P33</f>
        <v>560</v>
      </c>
      <c r="K8" s="13">
        <f>島根1!Q33+島根2!Q33</f>
        <v>0</v>
      </c>
      <c r="L8" s="12">
        <f>島根1!S33+島根2!S33</f>
        <v>280</v>
      </c>
      <c r="M8" s="13">
        <f>島根1!T33+島根2!T33</f>
        <v>0</v>
      </c>
      <c r="N8" s="30">
        <f>島根1!V33+島根2!V33</f>
        <v>410</v>
      </c>
      <c r="O8" s="13">
        <f>島根1!W33+島根2!W33</f>
        <v>0</v>
      </c>
      <c r="P8" s="12">
        <f>島根1!Y33+島根2!Y33</f>
        <v>1750</v>
      </c>
      <c r="Q8" s="64">
        <f>島根1!Z33+島根2!Z33</f>
        <v>0</v>
      </c>
      <c r="R8" s="46">
        <f>SUM(B8,D8,F8,H8,J8,L8,N8,P8)</f>
        <v>65540</v>
      </c>
      <c r="S8" s="51">
        <f>SUM(C8,E8,G8,I8,K8,M8,O8,Q8)</f>
        <v>0</v>
      </c>
    </row>
    <row r="9" spans="1:19" ht="27" customHeight="1" x14ac:dyDescent="0.15">
      <c r="A9" s="361" t="s">
        <v>353</v>
      </c>
      <c r="B9" s="5">
        <f>島根5!D25+島根6!D28</f>
        <v>36540</v>
      </c>
      <c r="C9" s="14">
        <f>島根5!E25+島根6!E28</f>
        <v>0</v>
      </c>
      <c r="D9" s="5">
        <f>島根5!G25+島根6!G28</f>
        <v>2630</v>
      </c>
      <c r="E9" s="14">
        <f>島根5!H25+島根6!H28</f>
        <v>0</v>
      </c>
      <c r="F9" s="5">
        <f>島根5!J25+島根6!J28</f>
        <v>5910</v>
      </c>
      <c r="G9" s="14">
        <f>島根5!K25+島根6!K28</f>
        <v>0</v>
      </c>
      <c r="H9" s="5">
        <f>島根5!M25+島根6!M28</f>
        <v>1330</v>
      </c>
      <c r="I9" s="14">
        <f>島根5!N25+島根6!N28</f>
        <v>0</v>
      </c>
      <c r="J9" s="5">
        <f>島根5!P25+島根6!P28</f>
        <v>340</v>
      </c>
      <c r="K9" s="14">
        <f>島根5!Q25+島根6!Q28</f>
        <v>0</v>
      </c>
      <c r="L9" s="5">
        <f>島根5!S25+島根6!S28</f>
        <v>120</v>
      </c>
      <c r="M9" s="14">
        <f>島根5!T25+島根6!T28</f>
        <v>0</v>
      </c>
      <c r="N9" s="29">
        <f>島根5!V25+島根6!V28</f>
        <v>0</v>
      </c>
      <c r="O9" s="14">
        <f>島根5!W25+島根6!W28</f>
        <v>0</v>
      </c>
      <c r="P9" s="5">
        <f>島根5!Y25+島根6!Y28</f>
        <v>970</v>
      </c>
      <c r="Q9" s="18">
        <f>島根5!Z25+島根6!Z28</f>
        <v>0</v>
      </c>
      <c r="R9" s="47">
        <f t="shared" ref="R9:R14" si="0">SUM(B9,D9,F9,H9,J9,L9,N9,P9)</f>
        <v>47840</v>
      </c>
      <c r="S9" s="22">
        <f t="shared" ref="S9:S14" si="1">SUM(C9,E9,G9,I9,K9,M9,O9,Q9)</f>
        <v>0</v>
      </c>
    </row>
    <row r="10" spans="1:19" ht="27" customHeight="1" x14ac:dyDescent="0.15">
      <c r="A10" s="361" t="s">
        <v>354</v>
      </c>
      <c r="B10" s="5">
        <f>島根3!D24</f>
        <v>8360</v>
      </c>
      <c r="C10" s="14">
        <f>島根3!E24</f>
        <v>0</v>
      </c>
      <c r="D10" s="5">
        <f>島根3!G24</f>
        <v>380</v>
      </c>
      <c r="E10" s="14">
        <f>島根3!H24</f>
        <v>0</v>
      </c>
      <c r="F10" s="5">
        <f>島根3!J24</f>
        <v>780</v>
      </c>
      <c r="G10" s="14">
        <f>島根3!K24</f>
        <v>0</v>
      </c>
      <c r="H10" s="5">
        <f>島根3!M24</f>
        <v>200</v>
      </c>
      <c r="I10" s="14">
        <f>島根3!N24</f>
        <v>0</v>
      </c>
      <c r="J10" s="5">
        <f>島根3!P24</f>
        <v>120</v>
      </c>
      <c r="K10" s="14">
        <f>島根3!Q24</f>
        <v>0</v>
      </c>
      <c r="L10" s="5">
        <f>島根3!S24</f>
        <v>10</v>
      </c>
      <c r="M10" s="14">
        <f>島根3!T24</f>
        <v>0</v>
      </c>
      <c r="N10" s="29">
        <f>島根3!V24</f>
        <v>360</v>
      </c>
      <c r="O10" s="14">
        <f>島根3!W24</f>
        <v>0</v>
      </c>
      <c r="P10" s="5">
        <f>島根3!Y24</f>
        <v>210</v>
      </c>
      <c r="Q10" s="18">
        <f>島根3!Z24</f>
        <v>0</v>
      </c>
      <c r="R10" s="47">
        <f t="shared" si="0"/>
        <v>10420</v>
      </c>
      <c r="S10" s="22">
        <f t="shared" si="1"/>
        <v>0</v>
      </c>
    </row>
    <row r="11" spans="1:19" ht="27" customHeight="1" x14ac:dyDescent="0.15">
      <c r="A11" s="361" t="s">
        <v>143</v>
      </c>
      <c r="B11" s="5">
        <f>島根4!D27</f>
        <v>9420</v>
      </c>
      <c r="C11" s="14">
        <f>島根4!E27</f>
        <v>0</v>
      </c>
      <c r="D11" s="5">
        <f>島根4!G27</f>
        <v>280</v>
      </c>
      <c r="E11" s="14">
        <f>島根4!H27</f>
        <v>0</v>
      </c>
      <c r="F11" s="5">
        <f>島根4!J27</f>
        <v>850</v>
      </c>
      <c r="G11" s="14">
        <f>島根4!K27</f>
        <v>0</v>
      </c>
      <c r="H11" s="5">
        <f>島根4!M27</f>
        <v>130</v>
      </c>
      <c r="I11" s="14">
        <f>島根4!N27</f>
        <v>0</v>
      </c>
      <c r="J11" s="5">
        <f>島根4!P27</f>
        <v>80</v>
      </c>
      <c r="K11" s="14">
        <f>島根4!Q27</f>
        <v>0</v>
      </c>
      <c r="L11" s="5">
        <f>島根4!S27</f>
        <v>60</v>
      </c>
      <c r="M11" s="14">
        <f>島根4!T27</f>
        <v>0</v>
      </c>
      <c r="N11" s="29">
        <f>島根4!V27</f>
        <v>0</v>
      </c>
      <c r="O11" s="14">
        <f>島根4!W27</f>
        <v>0</v>
      </c>
      <c r="P11" s="5">
        <f>島根4!Y27</f>
        <v>180</v>
      </c>
      <c r="Q11" s="18">
        <f>島根4!Z27</f>
        <v>0</v>
      </c>
      <c r="R11" s="47">
        <f>SUM(B11,D11,F11,H11,J11,L11,N11,P11)</f>
        <v>11000</v>
      </c>
      <c r="S11" s="22">
        <f>SUM(C11,E11,G11,I11,K11,M11,O11,Q11)</f>
        <v>0</v>
      </c>
    </row>
    <row r="12" spans="1:19" ht="27" customHeight="1" x14ac:dyDescent="0.15">
      <c r="A12" s="361" t="s">
        <v>109</v>
      </c>
      <c r="B12" s="5">
        <f>島根4!D36</f>
        <v>2970</v>
      </c>
      <c r="C12" s="14">
        <f>島根4!E36</f>
        <v>0</v>
      </c>
      <c r="D12" s="5">
        <f>島根4!G36</f>
        <v>120</v>
      </c>
      <c r="E12" s="14">
        <f>島根4!H36</f>
        <v>0</v>
      </c>
      <c r="F12" s="5">
        <f>島根4!J36</f>
        <v>310</v>
      </c>
      <c r="G12" s="14">
        <f>島根4!K36</f>
        <v>0</v>
      </c>
      <c r="H12" s="5">
        <f>島根4!M36</f>
        <v>80</v>
      </c>
      <c r="I12" s="14">
        <f>島根4!N36</f>
        <v>0</v>
      </c>
      <c r="J12" s="5">
        <f>島根4!P36</f>
        <v>30</v>
      </c>
      <c r="K12" s="14">
        <f>島根4!Q36</f>
        <v>0</v>
      </c>
      <c r="L12" s="5">
        <f>島根4!S36</f>
        <v>40</v>
      </c>
      <c r="M12" s="14">
        <f>島根4!T36</f>
        <v>0</v>
      </c>
      <c r="N12" s="29">
        <f>島根4!V36</f>
        <v>0</v>
      </c>
      <c r="O12" s="14">
        <f>島根4!W36</f>
        <v>0</v>
      </c>
      <c r="P12" s="5">
        <f>島根4!Y36</f>
        <v>50</v>
      </c>
      <c r="Q12" s="18">
        <f>島根4!Z36</f>
        <v>0</v>
      </c>
      <c r="R12" s="47">
        <f t="shared" si="0"/>
        <v>3600</v>
      </c>
      <c r="S12" s="22">
        <f>SUM(C12,E12,G12,I12,K12,M12,O12,Q12)</f>
        <v>0</v>
      </c>
    </row>
    <row r="13" spans="1:19" ht="27" customHeight="1" x14ac:dyDescent="0.15">
      <c r="A13" s="362" t="s">
        <v>110</v>
      </c>
      <c r="B13" s="5">
        <f>島根4!D42</f>
        <v>850</v>
      </c>
      <c r="C13" s="14">
        <f>島根4!E42</f>
        <v>0</v>
      </c>
      <c r="D13" s="5">
        <f>島根4!G42</f>
        <v>70</v>
      </c>
      <c r="E13" s="14">
        <f>島根4!H42</f>
        <v>0</v>
      </c>
      <c r="F13" s="5">
        <f>島根4!J42</f>
        <v>180</v>
      </c>
      <c r="G13" s="14">
        <f>島根4!K42</f>
        <v>0</v>
      </c>
      <c r="H13" s="5">
        <f>島根4!M42</f>
        <v>30</v>
      </c>
      <c r="I13" s="14">
        <f>島根4!N42</f>
        <v>0</v>
      </c>
      <c r="J13" s="5">
        <f>島根4!P42</f>
        <v>20</v>
      </c>
      <c r="K13" s="14">
        <f>島根4!Q42</f>
        <v>0</v>
      </c>
      <c r="L13" s="5">
        <f>島根4!S42</f>
        <v>120</v>
      </c>
      <c r="M13" s="14">
        <f>島根4!T42</f>
        <v>0</v>
      </c>
      <c r="N13" s="29">
        <f>島根4!V42</f>
        <v>0</v>
      </c>
      <c r="O13" s="14">
        <f>島根4!W42</f>
        <v>0</v>
      </c>
      <c r="P13" s="5">
        <f>島根4!Y42</f>
        <v>40</v>
      </c>
      <c r="Q13" s="18">
        <f>島根4!Z42</f>
        <v>0</v>
      </c>
      <c r="R13" s="47">
        <f t="shared" si="0"/>
        <v>1310</v>
      </c>
      <c r="S13" s="22">
        <f t="shared" si="1"/>
        <v>0</v>
      </c>
    </row>
    <row r="14" spans="1:19" ht="27" customHeight="1" x14ac:dyDescent="0.15">
      <c r="A14" s="363" t="s">
        <v>111</v>
      </c>
      <c r="B14" s="5">
        <f>島根3!D32</f>
        <v>3310</v>
      </c>
      <c r="C14" s="14">
        <f>島根3!E32</f>
        <v>0</v>
      </c>
      <c r="D14" s="5">
        <f>島根3!G32</f>
        <v>280</v>
      </c>
      <c r="E14" s="14">
        <f>島根3!H32</f>
        <v>0</v>
      </c>
      <c r="F14" s="5">
        <f>島根3!J32</f>
        <v>860</v>
      </c>
      <c r="G14" s="14">
        <f>島根3!K32</f>
        <v>0</v>
      </c>
      <c r="H14" s="5">
        <f>島根3!M32</f>
        <v>110</v>
      </c>
      <c r="I14" s="14">
        <f>島根3!N32</f>
        <v>0</v>
      </c>
      <c r="J14" s="5">
        <f>島根3!P32</f>
        <v>0</v>
      </c>
      <c r="K14" s="14">
        <f>島根3!Q32</f>
        <v>0</v>
      </c>
      <c r="L14" s="5">
        <f>島根3!S32</f>
        <v>0</v>
      </c>
      <c r="M14" s="14">
        <f>島根3!T32</f>
        <v>0</v>
      </c>
      <c r="N14" s="29">
        <f>島根3!V32</f>
        <v>0</v>
      </c>
      <c r="O14" s="14">
        <f>島根3!W32</f>
        <v>0</v>
      </c>
      <c r="P14" s="5">
        <f>島根3!Y32</f>
        <v>80</v>
      </c>
      <c r="Q14" s="18">
        <f>島根3!Z32</f>
        <v>0</v>
      </c>
      <c r="R14" s="47">
        <f t="shared" si="0"/>
        <v>4640</v>
      </c>
      <c r="S14" s="25">
        <f t="shared" si="1"/>
        <v>0</v>
      </c>
    </row>
    <row r="15" spans="1:19" ht="27" customHeight="1" x14ac:dyDescent="0.15">
      <c r="A15" s="364" t="s">
        <v>118</v>
      </c>
      <c r="B15" s="39">
        <f t="shared" ref="B15:Q15" si="2">SUM(B8:B14)</f>
        <v>114000</v>
      </c>
      <c r="C15" s="49">
        <f t="shared" si="2"/>
        <v>0</v>
      </c>
      <c r="D15" s="27">
        <f t="shared" si="2"/>
        <v>7450</v>
      </c>
      <c r="E15" s="26">
        <f t="shared" si="2"/>
        <v>0</v>
      </c>
      <c r="F15" s="27">
        <f t="shared" si="2"/>
        <v>13460</v>
      </c>
      <c r="G15" s="26">
        <f t="shared" si="2"/>
        <v>0</v>
      </c>
      <c r="H15" s="27">
        <f t="shared" si="2"/>
        <v>3610</v>
      </c>
      <c r="I15" s="26">
        <f t="shared" si="2"/>
        <v>0</v>
      </c>
      <c r="J15" s="27">
        <f t="shared" si="2"/>
        <v>1150</v>
      </c>
      <c r="K15" s="26">
        <f t="shared" si="2"/>
        <v>0</v>
      </c>
      <c r="L15" s="27">
        <f t="shared" si="2"/>
        <v>630</v>
      </c>
      <c r="M15" s="26">
        <f t="shared" si="2"/>
        <v>0</v>
      </c>
      <c r="N15" s="27">
        <f t="shared" si="2"/>
        <v>770</v>
      </c>
      <c r="O15" s="26">
        <f t="shared" si="2"/>
        <v>0</v>
      </c>
      <c r="P15" s="27">
        <f t="shared" si="2"/>
        <v>3280</v>
      </c>
      <c r="Q15" s="26">
        <f t="shared" si="2"/>
        <v>0</v>
      </c>
      <c r="R15" s="28">
        <f>SUM(R8:R14)</f>
        <v>144350</v>
      </c>
      <c r="S15" s="26">
        <f>SUM(S8:S14)</f>
        <v>0</v>
      </c>
    </row>
    <row r="16" spans="1:19" ht="27" customHeight="1" x14ac:dyDescent="0.15">
      <c r="A16" s="360" t="s">
        <v>355</v>
      </c>
      <c r="B16" s="40">
        <f>島根10!D28</f>
        <v>11530</v>
      </c>
      <c r="C16" s="41">
        <f>島根10!E28</f>
        <v>0</v>
      </c>
      <c r="D16" s="40">
        <f>島根10!G28</f>
        <v>740</v>
      </c>
      <c r="E16" s="41">
        <f>島根10!H28</f>
        <v>0</v>
      </c>
      <c r="F16" s="40">
        <f>島根10!J28</f>
        <v>4070</v>
      </c>
      <c r="G16" s="41">
        <f>島根10!K28</f>
        <v>0</v>
      </c>
      <c r="H16" s="40">
        <f>島根10!M28</f>
        <v>0</v>
      </c>
      <c r="I16" s="41">
        <f>島根10!N28</f>
        <v>0</v>
      </c>
      <c r="J16" s="40">
        <f>島根10!P28</f>
        <v>0</v>
      </c>
      <c r="K16" s="41">
        <f>島根10!Q28</f>
        <v>0</v>
      </c>
      <c r="L16" s="40">
        <f>島根10!S28</f>
        <v>650</v>
      </c>
      <c r="M16" s="41">
        <f>島根10!T28</f>
        <v>0</v>
      </c>
      <c r="N16" s="42">
        <f>島根10!V28</f>
        <v>0</v>
      </c>
      <c r="O16" s="41">
        <f>島根10!W28</f>
        <v>0</v>
      </c>
      <c r="P16" s="40">
        <f>島根10!Y28</f>
        <v>350</v>
      </c>
      <c r="Q16" s="43">
        <f>島根10!Z28</f>
        <v>0</v>
      </c>
      <c r="R16" s="44">
        <f t="shared" ref="R16:S21" si="3">SUM(B16,D16,F16,H16,J16,L16,N16,P16)</f>
        <v>17340</v>
      </c>
      <c r="S16" s="51">
        <f t="shared" si="3"/>
        <v>0</v>
      </c>
    </row>
    <row r="17" spans="1:19" ht="27" customHeight="1" x14ac:dyDescent="0.15">
      <c r="A17" s="361" t="s">
        <v>356</v>
      </c>
      <c r="B17" s="5">
        <f>島根11!D21</f>
        <v>9900</v>
      </c>
      <c r="C17" s="14">
        <f>島根11!E21</f>
        <v>0</v>
      </c>
      <c r="D17" s="5">
        <f>島根11!G21</f>
        <v>1360</v>
      </c>
      <c r="E17" s="14">
        <f>島根11!H21</f>
        <v>0</v>
      </c>
      <c r="F17" s="5">
        <f>島根11!J21</f>
        <v>3120</v>
      </c>
      <c r="G17" s="14">
        <f>島根11!K21</f>
        <v>0</v>
      </c>
      <c r="H17" s="5">
        <f>島根11!M21</f>
        <v>0</v>
      </c>
      <c r="I17" s="14">
        <f>島根11!N21</f>
        <v>0</v>
      </c>
      <c r="J17" s="5">
        <f>島根11!P21</f>
        <v>0</v>
      </c>
      <c r="K17" s="14">
        <f>島根11!Q21</f>
        <v>0</v>
      </c>
      <c r="L17" s="5">
        <f>島根11!S21</f>
        <v>150</v>
      </c>
      <c r="M17" s="14">
        <f>島根11!T21</f>
        <v>0</v>
      </c>
      <c r="N17" s="29">
        <f>島根11!V21</f>
        <v>0</v>
      </c>
      <c r="O17" s="14">
        <f>島根11!W21</f>
        <v>0</v>
      </c>
      <c r="P17" s="5">
        <f>島根11!Y21</f>
        <v>230</v>
      </c>
      <c r="Q17" s="18">
        <f>島根11!Z21</f>
        <v>0</v>
      </c>
      <c r="R17" s="20">
        <f t="shared" si="3"/>
        <v>14760</v>
      </c>
      <c r="S17" s="22">
        <f t="shared" si="3"/>
        <v>0</v>
      </c>
    </row>
    <row r="18" spans="1:19" ht="27" customHeight="1" x14ac:dyDescent="0.15">
      <c r="A18" s="361" t="s">
        <v>357</v>
      </c>
      <c r="B18" s="5">
        <f>島根7!D31</f>
        <v>8080</v>
      </c>
      <c r="C18" s="14">
        <f>島根7!E31</f>
        <v>0</v>
      </c>
      <c r="D18" s="5">
        <f>島根7!G31</f>
        <v>460</v>
      </c>
      <c r="E18" s="14">
        <f>島根7!H31</f>
        <v>0</v>
      </c>
      <c r="F18" s="5">
        <f>島根7!J31</f>
        <v>1270</v>
      </c>
      <c r="G18" s="14">
        <f>島根7!K31</f>
        <v>0</v>
      </c>
      <c r="H18" s="5">
        <f>島根7!M31</f>
        <v>0</v>
      </c>
      <c r="I18" s="14">
        <f>島根7!N31</f>
        <v>0</v>
      </c>
      <c r="J18" s="5">
        <f>島根7!P31</f>
        <v>0</v>
      </c>
      <c r="K18" s="14">
        <f>島根7!Q31</f>
        <v>0</v>
      </c>
      <c r="L18" s="5">
        <f>島根7!S31</f>
        <v>0</v>
      </c>
      <c r="M18" s="14">
        <f>島根7!T31</f>
        <v>0</v>
      </c>
      <c r="N18" s="29">
        <f>島根7!V31</f>
        <v>0</v>
      </c>
      <c r="O18" s="14">
        <f>島根7!W31</f>
        <v>0</v>
      </c>
      <c r="P18" s="5">
        <f>島根7!Y31</f>
        <v>160</v>
      </c>
      <c r="Q18" s="18">
        <f>島根7!Z31</f>
        <v>0</v>
      </c>
      <c r="R18" s="20">
        <f t="shared" si="3"/>
        <v>9970</v>
      </c>
      <c r="S18" s="22">
        <f t="shared" si="3"/>
        <v>0</v>
      </c>
    </row>
    <row r="19" spans="1:19" ht="27" customHeight="1" x14ac:dyDescent="0.15">
      <c r="A19" s="362" t="s">
        <v>358</v>
      </c>
      <c r="B19" s="5">
        <f>島根9!D23</f>
        <v>5480</v>
      </c>
      <c r="C19" s="14">
        <f>島根9!E23</f>
        <v>0</v>
      </c>
      <c r="D19" s="5">
        <f>島根9!G23</f>
        <v>440</v>
      </c>
      <c r="E19" s="14">
        <f>島根9!H23</f>
        <v>0</v>
      </c>
      <c r="F19" s="5">
        <f>島根9!J23</f>
        <v>950</v>
      </c>
      <c r="G19" s="14">
        <f>島根9!K23</f>
        <v>0</v>
      </c>
      <c r="H19" s="5">
        <f>島根9!M23</f>
        <v>0</v>
      </c>
      <c r="I19" s="14">
        <f>島根9!N23</f>
        <v>0</v>
      </c>
      <c r="J19" s="5">
        <f>島根9!P23</f>
        <v>0</v>
      </c>
      <c r="K19" s="14">
        <f>島根9!Q23</f>
        <v>0</v>
      </c>
      <c r="L19" s="5">
        <f>島根9!S23</f>
        <v>370</v>
      </c>
      <c r="M19" s="14">
        <f>島根9!T23</f>
        <v>0</v>
      </c>
      <c r="N19" s="29">
        <f>島根9!V23</f>
        <v>0</v>
      </c>
      <c r="O19" s="14">
        <f>島根9!W23</f>
        <v>0</v>
      </c>
      <c r="P19" s="5">
        <f>島根9!Y23</f>
        <v>160</v>
      </c>
      <c r="Q19" s="18">
        <f>島根9!Z23</f>
        <v>0</v>
      </c>
      <c r="R19" s="20">
        <f t="shared" si="3"/>
        <v>7400</v>
      </c>
      <c r="S19" s="22">
        <f t="shared" si="3"/>
        <v>0</v>
      </c>
    </row>
    <row r="20" spans="1:19" ht="27" customHeight="1" x14ac:dyDescent="0.15">
      <c r="A20" s="362" t="s">
        <v>112</v>
      </c>
      <c r="B20" s="5">
        <f>島根8!D28</f>
        <v>3240</v>
      </c>
      <c r="C20" s="14">
        <f>島根8!E28</f>
        <v>0</v>
      </c>
      <c r="D20" s="5">
        <f>島根8!G28</f>
        <v>1030</v>
      </c>
      <c r="E20" s="14">
        <f>島根8!H28</f>
        <v>0</v>
      </c>
      <c r="F20" s="5">
        <f>島根8!J28</f>
        <v>220</v>
      </c>
      <c r="G20" s="14">
        <f>島根8!K28</f>
        <v>0</v>
      </c>
      <c r="H20" s="5">
        <f>島根8!M28</f>
        <v>0</v>
      </c>
      <c r="I20" s="14">
        <f>島根8!N28</f>
        <v>0</v>
      </c>
      <c r="J20" s="5">
        <f>島根8!P28</f>
        <v>0</v>
      </c>
      <c r="K20" s="14">
        <f>島根8!Q28</f>
        <v>0</v>
      </c>
      <c r="L20" s="5">
        <f>島根8!S28</f>
        <v>210</v>
      </c>
      <c r="M20" s="14">
        <f>島根8!T28</f>
        <v>0</v>
      </c>
      <c r="N20" s="29">
        <f>島根8!V28</f>
        <v>0</v>
      </c>
      <c r="O20" s="14">
        <f>島根8!W28</f>
        <v>0</v>
      </c>
      <c r="P20" s="5">
        <f>島根8!Y28</f>
        <v>100</v>
      </c>
      <c r="Q20" s="18">
        <f>島根8!Z28</f>
        <v>0</v>
      </c>
      <c r="R20" s="20">
        <f t="shared" si="3"/>
        <v>4800</v>
      </c>
      <c r="S20" s="22">
        <f t="shared" si="3"/>
        <v>0</v>
      </c>
    </row>
    <row r="21" spans="1:19" ht="27" customHeight="1" x14ac:dyDescent="0.15">
      <c r="A21" s="363" t="s">
        <v>144</v>
      </c>
      <c r="B21" s="5">
        <f>島根11!D29</f>
        <v>1860</v>
      </c>
      <c r="C21" s="14">
        <f>島根11!E29</f>
        <v>0</v>
      </c>
      <c r="D21" s="5">
        <f>島根11!G29</f>
        <v>580</v>
      </c>
      <c r="E21" s="14">
        <f>島根11!H29</f>
        <v>0</v>
      </c>
      <c r="F21" s="5">
        <f>島根11!J29</f>
        <v>1200</v>
      </c>
      <c r="G21" s="14">
        <f>島根11!K29</f>
        <v>0</v>
      </c>
      <c r="H21" s="5">
        <f>島根11!M29</f>
        <v>0</v>
      </c>
      <c r="I21" s="14">
        <f>島根11!N29</f>
        <v>0</v>
      </c>
      <c r="J21" s="5">
        <f>島根11!P29</f>
        <v>0</v>
      </c>
      <c r="K21" s="14">
        <f>島根11!Q29</f>
        <v>0</v>
      </c>
      <c r="L21" s="5">
        <f>島根11!S29</f>
        <v>0</v>
      </c>
      <c r="M21" s="14">
        <f>島根11!T29</f>
        <v>0</v>
      </c>
      <c r="N21" s="29">
        <f>島根11!V29</f>
        <v>0</v>
      </c>
      <c r="O21" s="14">
        <f>島根11!W29</f>
        <v>0</v>
      </c>
      <c r="P21" s="5">
        <f>島根11!Y29</f>
        <v>70</v>
      </c>
      <c r="Q21" s="18">
        <f>島根11!Z29</f>
        <v>0</v>
      </c>
      <c r="R21" s="20">
        <f t="shared" si="3"/>
        <v>3710</v>
      </c>
      <c r="S21" s="22">
        <f t="shared" si="3"/>
        <v>0</v>
      </c>
    </row>
    <row r="22" spans="1:19" ht="27" customHeight="1" thickBot="1" x14ac:dyDescent="0.2">
      <c r="A22" s="364" t="s">
        <v>119</v>
      </c>
      <c r="B22" s="27">
        <f t="shared" ref="B22:S22" si="4">SUM(B16:B21)</f>
        <v>40090</v>
      </c>
      <c r="C22" s="422">
        <f t="shared" si="4"/>
        <v>0</v>
      </c>
      <c r="D22" s="27">
        <f t="shared" si="4"/>
        <v>4610</v>
      </c>
      <c r="E22" s="26">
        <f t="shared" si="4"/>
        <v>0</v>
      </c>
      <c r="F22" s="27">
        <f t="shared" si="4"/>
        <v>10830</v>
      </c>
      <c r="G22" s="26">
        <f t="shared" si="4"/>
        <v>0</v>
      </c>
      <c r="H22" s="27">
        <f t="shared" si="4"/>
        <v>0</v>
      </c>
      <c r="I22" s="26">
        <f t="shared" si="4"/>
        <v>0</v>
      </c>
      <c r="J22" s="27">
        <f t="shared" si="4"/>
        <v>0</v>
      </c>
      <c r="K22" s="26">
        <f t="shared" si="4"/>
        <v>0</v>
      </c>
      <c r="L22" s="27">
        <f t="shared" si="4"/>
        <v>1380</v>
      </c>
      <c r="M22" s="26">
        <f t="shared" si="4"/>
        <v>0</v>
      </c>
      <c r="N22" s="27">
        <f t="shared" si="4"/>
        <v>0</v>
      </c>
      <c r="O22" s="26">
        <f t="shared" si="4"/>
        <v>0</v>
      </c>
      <c r="P22" s="27">
        <f t="shared" si="4"/>
        <v>1070</v>
      </c>
      <c r="Q22" s="422">
        <f t="shared" si="4"/>
        <v>0</v>
      </c>
      <c r="R22" s="34">
        <f>SUM(R16:R21)</f>
        <v>57980</v>
      </c>
      <c r="S22" s="422">
        <f t="shared" si="4"/>
        <v>0</v>
      </c>
    </row>
    <row r="23" spans="1:19" ht="27" customHeight="1" thickTop="1" thickBot="1" x14ac:dyDescent="0.2">
      <c r="A23" s="415" t="s">
        <v>121</v>
      </c>
      <c r="B23" s="48">
        <f>SUM(B22,B15)</f>
        <v>154090</v>
      </c>
      <c r="C23" s="50">
        <f t="shared" ref="C23:S23" si="5">SUM(C8:C14,C16:C21)</f>
        <v>0</v>
      </c>
      <c r="D23" s="31">
        <f t="shared" si="5"/>
        <v>12060</v>
      </c>
      <c r="E23" s="32">
        <f t="shared" si="5"/>
        <v>0</v>
      </c>
      <c r="F23" s="31">
        <f t="shared" si="5"/>
        <v>24290</v>
      </c>
      <c r="G23" s="32">
        <f t="shared" si="5"/>
        <v>0</v>
      </c>
      <c r="H23" s="31">
        <f t="shared" si="5"/>
        <v>3610</v>
      </c>
      <c r="I23" s="32">
        <f t="shared" si="5"/>
        <v>0</v>
      </c>
      <c r="J23" s="31">
        <f t="shared" si="5"/>
        <v>1150</v>
      </c>
      <c r="K23" s="32">
        <f t="shared" si="5"/>
        <v>0</v>
      </c>
      <c r="L23" s="31">
        <f t="shared" si="5"/>
        <v>2010</v>
      </c>
      <c r="M23" s="32">
        <f t="shared" si="5"/>
        <v>0</v>
      </c>
      <c r="N23" s="31">
        <f t="shared" si="5"/>
        <v>770</v>
      </c>
      <c r="O23" s="32">
        <f t="shared" si="5"/>
        <v>0</v>
      </c>
      <c r="P23" s="31">
        <f t="shared" si="5"/>
        <v>4350</v>
      </c>
      <c r="Q23" s="32">
        <f t="shared" si="5"/>
        <v>0</v>
      </c>
      <c r="R23" s="33">
        <f t="shared" si="5"/>
        <v>202330</v>
      </c>
      <c r="S23" s="32">
        <f t="shared" si="5"/>
        <v>0</v>
      </c>
    </row>
    <row r="24" spans="1:19" ht="27" customHeight="1" thickTop="1" x14ac:dyDescent="0.15">
      <c r="A24" s="275" t="s">
        <v>344</v>
      </c>
      <c r="B24" s="35"/>
      <c r="C24" s="36"/>
      <c r="D24" s="35"/>
      <c r="E24" s="36"/>
      <c r="F24" s="35"/>
      <c r="G24" s="36"/>
      <c r="H24" s="35"/>
      <c r="I24" s="36"/>
      <c r="J24" s="35"/>
      <c r="K24" s="36"/>
      <c r="L24" s="35"/>
      <c r="M24" s="36"/>
      <c r="N24" s="35"/>
      <c r="O24" s="36"/>
      <c r="P24" s="35"/>
      <c r="Q24" s="36"/>
      <c r="R24" s="37"/>
      <c r="S24" s="38"/>
    </row>
    <row r="25" spans="1:19" ht="19.5" customHeight="1" x14ac:dyDescent="0.15">
      <c r="A25" s="480" t="s">
        <v>8</v>
      </c>
      <c r="B25" s="2" t="s">
        <v>9</v>
      </c>
      <c r="C25" s="3"/>
      <c r="D25" s="3"/>
      <c r="E25" s="3"/>
      <c r="F25" s="3"/>
      <c r="G25" s="3"/>
      <c r="H25" s="3"/>
      <c r="I25" s="3"/>
      <c r="J25" s="3"/>
      <c r="K25" s="3"/>
      <c r="L25" s="3"/>
      <c r="M25" s="3"/>
      <c r="N25" s="3"/>
      <c r="O25" s="3"/>
      <c r="P25" s="4"/>
      <c r="Q25" s="11"/>
      <c r="R25" s="483" t="s">
        <v>23</v>
      </c>
      <c r="S25" s="483"/>
    </row>
    <row r="26" spans="1:19" ht="19.5" customHeight="1" x14ac:dyDescent="0.15">
      <c r="A26" s="481"/>
      <c r="B26" s="10" t="s">
        <v>163</v>
      </c>
      <c r="C26" s="8"/>
      <c r="D26" s="7" t="s">
        <v>12</v>
      </c>
      <c r="E26" s="8"/>
      <c r="F26" s="7" t="s">
        <v>13</v>
      </c>
      <c r="G26" s="8"/>
      <c r="H26" s="7" t="s">
        <v>14</v>
      </c>
      <c r="I26" s="8"/>
      <c r="J26" s="7" t="s">
        <v>15</v>
      </c>
      <c r="K26" s="8"/>
      <c r="L26" s="7" t="s">
        <v>24</v>
      </c>
      <c r="M26" s="8"/>
      <c r="N26" s="7" t="s">
        <v>114</v>
      </c>
      <c r="O26" s="8"/>
      <c r="P26" s="7" t="s">
        <v>7</v>
      </c>
      <c r="Q26" s="9"/>
      <c r="R26" s="484"/>
      <c r="S26" s="484"/>
    </row>
    <row r="27" spans="1:19" ht="19.5" customHeight="1" x14ac:dyDescent="0.15">
      <c r="A27" s="482"/>
      <c r="B27" s="6" t="s">
        <v>26</v>
      </c>
      <c r="C27" s="15" t="s">
        <v>16</v>
      </c>
      <c r="D27" s="6" t="s">
        <v>26</v>
      </c>
      <c r="E27" s="15" t="s">
        <v>16</v>
      </c>
      <c r="F27" s="6" t="s">
        <v>26</v>
      </c>
      <c r="G27" s="15" t="s">
        <v>16</v>
      </c>
      <c r="H27" s="6" t="s">
        <v>26</v>
      </c>
      <c r="I27" s="15" t="s">
        <v>16</v>
      </c>
      <c r="J27" s="6" t="s">
        <v>26</v>
      </c>
      <c r="K27" s="15" t="s">
        <v>16</v>
      </c>
      <c r="L27" s="6" t="s">
        <v>26</v>
      </c>
      <c r="M27" s="15" t="s">
        <v>16</v>
      </c>
      <c r="N27" s="6" t="s">
        <v>26</v>
      </c>
      <c r="O27" s="15" t="s">
        <v>16</v>
      </c>
      <c r="P27" s="6" t="s">
        <v>26</v>
      </c>
      <c r="Q27" s="21" t="s">
        <v>16</v>
      </c>
      <c r="R27" s="19" t="s">
        <v>26</v>
      </c>
      <c r="S27" s="15" t="s">
        <v>16</v>
      </c>
    </row>
    <row r="28" spans="1:19" ht="27" customHeight="1" x14ac:dyDescent="0.15">
      <c r="A28" s="365" t="s">
        <v>120</v>
      </c>
      <c r="B28" s="52">
        <f>'他県(山口･広島)'!D17</f>
        <v>260</v>
      </c>
      <c r="C28" s="53">
        <f>'他県(山口･広島)'!E17</f>
        <v>0</v>
      </c>
      <c r="D28" s="52">
        <f>'他県(山口･広島)'!G17</f>
        <v>270</v>
      </c>
      <c r="E28" s="53">
        <f>'他県(山口･広島)'!H17</f>
        <v>0</v>
      </c>
      <c r="F28" s="52">
        <f>'他県(山口･広島)'!J17</f>
        <v>250</v>
      </c>
      <c r="G28" s="53">
        <f>'他県(山口･広島)'!K17</f>
        <v>0</v>
      </c>
      <c r="H28" s="52">
        <f>'他県(山口･広島)'!M17</f>
        <v>90</v>
      </c>
      <c r="I28" s="53">
        <f>'他県(山口･広島)'!N17</f>
        <v>0</v>
      </c>
      <c r="J28" s="52">
        <f>'他県(山口･広島)'!P17</f>
        <v>0</v>
      </c>
      <c r="K28" s="53">
        <f>'他県(山口･広島)'!Q17</f>
        <v>0</v>
      </c>
      <c r="L28" s="52">
        <f>'他県(山口･広島)'!S17</f>
        <v>0</v>
      </c>
      <c r="M28" s="53">
        <f>'他県(山口･広島)'!T17</f>
        <v>0</v>
      </c>
      <c r="N28" s="54">
        <f>'他県(山口･広島)'!V17</f>
        <v>0</v>
      </c>
      <c r="O28" s="53">
        <f>'他県(山口･広島)'!W17</f>
        <v>0</v>
      </c>
      <c r="P28" s="52">
        <f>'他県(山口･広島)'!Y17</f>
        <v>0</v>
      </c>
      <c r="Q28" s="55">
        <f>'他県(山口･広島)'!Z17</f>
        <v>0</v>
      </c>
      <c r="R28" s="56">
        <f>SUM(B28,D28,F28,H28,J28,L28,N28,P28)</f>
        <v>870</v>
      </c>
      <c r="S28" s="57">
        <f>SUM(C28,E28,G28,I28,K28,M28,O28,Q28)</f>
        <v>0</v>
      </c>
    </row>
    <row r="29" spans="1:19" ht="27" customHeight="1" x14ac:dyDescent="0.15">
      <c r="A29" s="363" t="s">
        <v>381</v>
      </c>
      <c r="B29" s="58">
        <f>'他県(山口･広島)'!D23</f>
        <v>0</v>
      </c>
      <c r="C29" s="59">
        <f>'他県(山口･広島)'!E23</f>
        <v>0</v>
      </c>
      <c r="D29" s="58">
        <f>'他県(山口･広島)'!G23</f>
        <v>0</v>
      </c>
      <c r="E29" s="59">
        <f>'他県(山口･広島)'!H23</f>
        <v>0</v>
      </c>
      <c r="F29" s="58">
        <f>'他県(山口･広島)'!J23</f>
        <v>0</v>
      </c>
      <c r="G29" s="59">
        <f>'他県(山口･広島)'!K23</f>
        <v>0</v>
      </c>
      <c r="H29" s="58">
        <f>'他県(山口･広島)'!M23</f>
        <v>0</v>
      </c>
      <c r="I29" s="59">
        <f>'他県(山口･広島)'!N23</f>
        <v>0</v>
      </c>
      <c r="J29" s="58">
        <f>'他県(山口･広島)'!P23</f>
        <v>0</v>
      </c>
      <c r="K29" s="59">
        <f>'他県(山口･広島)'!Q23</f>
        <v>0</v>
      </c>
      <c r="L29" s="58">
        <f>'他県(山口･広島)'!S23</f>
        <v>290</v>
      </c>
      <c r="M29" s="59">
        <f>'他県(山口･広島)'!T23</f>
        <v>0</v>
      </c>
      <c r="N29" s="60">
        <f>'他県(山口･広島)'!V23</f>
        <v>0</v>
      </c>
      <c r="O29" s="59">
        <f>'他県(山口･広島)'!W23</f>
        <v>0</v>
      </c>
      <c r="P29" s="58">
        <f>'他県(山口･広島)'!Y23</f>
        <v>0</v>
      </c>
      <c r="Q29" s="61">
        <f>'他県(山口･広島)'!Z23</f>
        <v>0</v>
      </c>
      <c r="R29" s="62">
        <f>SUM(B29,D29,F29,H29,J29,L29,N29,P29)</f>
        <v>290</v>
      </c>
      <c r="S29" s="63">
        <f>SUM(C29,E29,G29,I29,K29,M29,O29,Q29)</f>
        <v>0</v>
      </c>
    </row>
    <row r="38" spans="19:19" ht="14.25" x14ac:dyDescent="0.15">
      <c r="S38" s="423" t="s">
        <v>558</v>
      </c>
    </row>
  </sheetData>
  <mergeCells count="14">
    <mergeCell ref="A25:A27"/>
    <mergeCell ref="R25:S26"/>
    <mergeCell ref="G3:J3"/>
    <mergeCell ref="K2:L2"/>
    <mergeCell ref="A5:A7"/>
    <mergeCell ref="R5:S6"/>
    <mergeCell ref="A2:F2"/>
    <mergeCell ref="M2:O2"/>
    <mergeCell ref="P2:R2"/>
    <mergeCell ref="K3:L3"/>
    <mergeCell ref="M3:N3"/>
    <mergeCell ref="P3:R3"/>
    <mergeCell ref="A3:E3"/>
    <mergeCell ref="G2:J2"/>
  </mergeCells>
  <phoneticPr fontId="5"/>
  <dataValidations count="1">
    <dataValidation allowBlank="1" showInputMessage="1" sqref="S41:S50 S52:S65536 T1:IV1048576 S1:S29 S33:S34 S31 S36:S39 A1:R1048576" xr:uid="{17CF6570-C19A-4FBB-AF62-657F00DFA1F5}"/>
  </dataValidations>
  <printOptions horizontalCentered="1"/>
  <pageMargins left="0" right="0" top="0.55118110236220474" bottom="0" header="0" footer="0"/>
  <pageSetup paperSize="9" scale="64" orientation="landscape" horizontalDpi="300" verticalDpi="300" r:id="rId1"/>
  <headerFooter alignWithMargins="0"/>
  <ignoredErrors>
    <ignoredError sqref="R15:S15" formula="1"/>
  </ignoredError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86119B-40A7-4F22-B940-04E70B29A1DF}">
  <sheetPr codeName="Sheet10"/>
  <dimension ref="A1:AG54"/>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28"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28"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28" ht="13.5" customHeight="1" x14ac:dyDescent="0.15">
      <c r="A3" s="615"/>
      <c r="B3" s="616"/>
      <c r="C3" s="616"/>
      <c r="D3" s="616"/>
      <c r="E3" s="616"/>
      <c r="F3" s="616"/>
      <c r="G3" s="602"/>
      <c r="H3" s="607"/>
      <c r="I3" s="608"/>
      <c r="J3" s="608"/>
      <c r="K3" s="608"/>
      <c r="L3" s="609"/>
      <c r="M3" s="563"/>
      <c r="N3" s="564"/>
      <c r="O3" s="583">
        <f>SUM(E23,H23,K23,N23,Q23,T23,W23,Z23)</f>
        <v>0</v>
      </c>
      <c r="P3" s="584"/>
      <c r="Q3" s="585"/>
      <c r="R3" s="592">
        <f>市郡別!M3</f>
        <v>0</v>
      </c>
      <c r="S3" s="593"/>
      <c r="T3" s="594"/>
      <c r="U3" s="574"/>
      <c r="V3" s="575"/>
      <c r="W3" s="575"/>
      <c r="X3" s="575"/>
      <c r="Y3" s="576"/>
      <c r="Z3" s="581"/>
    </row>
    <row r="4" spans="1:28"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28"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28" ht="7.5" customHeight="1" thickBot="1" x14ac:dyDescent="0.2"/>
    <row r="7" spans="1:28"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28"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28" ht="13.5" customHeight="1" x14ac:dyDescent="0.15">
      <c r="A9" s="626" t="s">
        <v>494</v>
      </c>
      <c r="B9" s="628" t="s">
        <v>492</v>
      </c>
      <c r="C9" s="110" t="s">
        <v>89</v>
      </c>
      <c r="D9" s="92">
        <v>930</v>
      </c>
      <c r="E9" s="65"/>
      <c r="F9" s="159" t="s">
        <v>389</v>
      </c>
      <c r="G9" s="92">
        <v>70</v>
      </c>
      <c r="H9" s="65"/>
      <c r="I9" s="158" t="s">
        <v>89</v>
      </c>
      <c r="J9" s="92">
        <v>710</v>
      </c>
      <c r="K9" s="65"/>
      <c r="L9" s="110"/>
      <c r="M9" s="92"/>
      <c r="N9" s="67"/>
      <c r="O9" s="110"/>
      <c r="P9" s="92"/>
      <c r="Q9" s="67"/>
      <c r="R9" s="110" t="s">
        <v>89</v>
      </c>
      <c r="S9" s="92">
        <v>370</v>
      </c>
      <c r="T9" s="65"/>
      <c r="U9" s="113"/>
      <c r="V9" s="92"/>
      <c r="W9" s="112"/>
      <c r="X9" s="110" t="s">
        <v>389</v>
      </c>
      <c r="Y9" s="92">
        <v>40</v>
      </c>
      <c r="Z9" s="65"/>
      <c r="AA9" s="90"/>
      <c r="AB9" s="528" t="s">
        <v>157</v>
      </c>
    </row>
    <row r="10" spans="1:28" ht="13.5" customHeight="1" x14ac:dyDescent="0.15">
      <c r="A10" s="626"/>
      <c r="B10" s="628"/>
      <c r="C10" s="110" t="s">
        <v>90</v>
      </c>
      <c r="D10" s="92">
        <v>1200</v>
      </c>
      <c r="E10" s="65"/>
      <c r="F10" s="159" t="s">
        <v>389</v>
      </c>
      <c r="G10" s="92">
        <v>90</v>
      </c>
      <c r="H10" s="65"/>
      <c r="I10" s="158"/>
      <c r="J10" s="92"/>
      <c r="K10" s="67"/>
      <c r="L10" s="159"/>
      <c r="M10" s="92"/>
      <c r="N10" s="67"/>
      <c r="O10" s="161"/>
      <c r="P10" s="92"/>
      <c r="Q10" s="112"/>
      <c r="R10" s="110"/>
      <c r="S10" s="92"/>
      <c r="T10" s="112"/>
      <c r="U10" s="113"/>
      <c r="V10" s="92"/>
      <c r="W10" s="112"/>
      <c r="X10" s="110" t="s">
        <v>389</v>
      </c>
      <c r="Y10" s="92">
        <v>20</v>
      </c>
      <c r="Z10" s="65"/>
      <c r="AA10" s="90"/>
      <c r="AB10" s="528"/>
    </row>
    <row r="11" spans="1:28" ht="13.5" customHeight="1" x14ac:dyDescent="0.15">
      <c r="A11" s="626"/>
      <c r="B11" s="628"/>
      <c r="C11" s="110" t="s">
        <v>91</v>
      </c>
      <c r="D11" s="92">
        <v>1260</v>
      </c>
      <c r="E11" s="65"/>
      <c r="F11" s="457" t="s">
        <v>389</v>
      </c>
      <c r="G11" s="458">
        <v>70</v>
      </c>
      <c r="H11" s="65"/>
      <c r="I11" s="225"/>
      <c r="J11" s="92"/>
      <c r="K11" s="112"/>
      <c r="L11" s="159"/>
      <c r="M11" s="92"/>
      <c r="N11" s="67"/>
      <c r="O11" s="161"/>
      <c r="P11" s="92"/>
      <c r="Q11" s="112"/>
      <c r="R11" s="110"/>
      <c r="S11" s="92"/>
      <c r="T11" s="112"/>
      <c r="U11" s="113"/>
      <c r="V11" s="92"/>
      <c r="W11" s="112"/>
      <c r="X11" s="159" t="s">
        <v>389</v>
      </c>
      <c r="Y11" s="92">
        <v>20</v>
      </c>
      <c r="Z11" s="65"/>
      <c r="AA11" s="90"/>
      <c r="AB11" s="528"/>
    </row>
    <row r="12" spans="1:28" ht="13.5" customHeight="1" x14ac:dyDescent="0.15">
      <c r="A12" s="626"/>
      <c r="B12" s="628"/>
      <c r="C12" s="110" t="s">
        <v>92</v>
      </c>
      <c r="D12" s="92">
        <v>210</v>
      </c>
      <c r="E12" s="65"/>
      <c r="F12" s="159" t="s">
        <v>389</v>
      </c>
      <c r="G12" s="92">
        <v>10</v>
      </c>
      <c r="H12" s="65"/>
      <c r="I12" s="158" t="s">
        <v>92</v>
      </c>
      <c r="J12" s="92">
        <v>20</v>
      </c>
      <c r="K12" s="65"/>
      <c r="L12" s="110"/>
      <c r="M12" s="92"/>
      <c r="N12" s="67"/>
      <c r="O12" s="161"/>
      <c r="P12" s="92"/>
      <c r="Q12" s="112"/>
      <c r="R12" s="110"/>
      <c r="S12" s="92"/>
      <c r="T12" s="112"/>
      <c r="U12" s="113"/>
      <c r="V12" s="92"/>
      <c r="W12" s="112"/>
      <c r="X12" s="110"/>
      <c r="Y12" s="92"/>
      <c r="Z12" s="112"/>
      <c r="AA12" s="90"/>
      <c r="AB12" s="424">
        <v>9</v>
      </c>
    </row>
    <row r="13" spans="1:28" ht="13.5" customHeight="1" x14ac:dyDescent="0.15">
      <c r="A13" s="626"/>
      <c r="B13" s="628"/>
      <c r="C13" s="159" t="s">
        <v>195</v>
      </c>
      <c r="D13" s="92">
        <v>230</v>
      </c>
      <c r="E13" s="65"/>
      <c r="F13" s="159" t="s">
        <v>389</v>
      </c>
      <c r="G13" s="92">
        <v>20</v>
      </c>
      <c r="H13" s="65"/>
      <c r="I13" s="158" t="s">
        <v>195</v>
      </c>
      <c r="J13" s="92">
        <v>20</v>
      </c>
      <c r="K13" s="65"/>
      <c r="L13" s="159"/>
      <c r="M13" s="92"/>
      <c r="N13" s="67"/>
      <c r="O13" s="161"/>
      <c r="P13" s="92"/>
      <c r="Q13" s="112"/>
      <c r="R13" s="159" t="s">
        <v>455</v>
      </c>
      <c r="S13" s="92"/>
      <c r="T13" s="112"/>
      <c r="U13" s="113"/>
      <c r="V13" s="92"/>
      <c r="W13" s="112"/>
      <c r="X13" s="158" t="s">
        <v>530</v>
      </c>
      <c r="Y13" s="92">
        <v>20</v>
      </c>
      <c r="Z13" s="65"/>
      <c r="AA13" s="90"/>
      <c r="AB13" s="424"/>
    </row>
    <row r="14" spans="1:28" ht="13.5" customHeight="1" x14ac:dyDescent="0.15">
      <c r="A14" s="626"/>
      <c r="B14" s="628"/>
      <c r="C14" s="159" t="s">
        <v>470</v>
      </c>
      <c r="D14" s="92">
        <v>130</v>
      </c>
      <c r="E14" s="65"/>
      <c r="F14" s="159" t="s">
        <v>389</v>
      </c>
      <c r="G14" s="92">
        <v>10</v>
      </c>
      <c r="H14" s="65"/>
      <c r="I14" s="158"/>
      <c r="J14" s="92"/>
      <c r="K14" s="67"/>
      <c r="L14" s="159"/>
      <c r="M14" s="92"/>
      <c r="N14" s="67"/>
      <c r="O14" s="161"/>
      <c r="P14" s="92"/>
      <c r="Q14" s="112"/>
      <c r="R14" s="110"/>
      <c r="S14" s="92"/>
      <c r="T14" s="112"/>
      <c r="U14" s="113"/>
      <c r="V14" s="92"/>
      <c r="W14" s="112"/>
      <c r="X14" s="110"/>
      <c r="Y14" s="92"/>
      <c r="Z14" s="112"/>
      <c r="AA14" s="90"/>
      <c r="AB14" s="627" t="s">
        <v>373</v>
      </c>
    </row>
    <row r="15" spans="1:28" ht="13.5" customHeight="1" x14ac:dyDescent="0.15">
      <c r="A15" s="626"/>
      <c r="B15" s="628"/>
      <c r="C15" s="159" t="s">
        <v>471</v>
      </c>
      <c r="D15" s="92">
        <v>170</v>
      </c>
      <c r="E15" s="65"/>
      <c r="F15" s="159" t="s">
        <v>389</v>
      </c>
      <c r="G15" s="92">
        <v>10</v>
      </c>
      <c r="H15" s="65"/>
      <c r="I15" s="158" t="s">
        <v>455</v>
      </c>
      <c r="J15" s="92"/>
      <c r="K15" s="112"/>
      <c r="L15" s="159"/>
      <c r="M15" s="92"/>
      <c r="N15" s="67"/>
      <c r="O15" s="161"/>
      <c r="P15" s="92"/>
      <c r="Q15" s="112"/>
      <c r="R15" s="110"/>
      <c r="S15" s="92"/>
      <c r="T15" s="112"/>
      <c r="U15" s="113"/>
      <c r="V15" s="92"/>
      <c r="W15" s="112"/>
      <c r="X15" s="110" t="s">
        <v>389</v>
      </c>
      <c r="Y15" s="92">
        <v>10</v>
      </c>
      <c r="Z15" s="65"/>
      <c r="AA15" s="90"/>
      <c r="AB15" s="627"/>
    </row>
    <row r="16" spans="1:28" ht="13.5" customHeight="1" x14ac:dyDescent="0.15">
      <c r="A16" s="626"/>
      <c r="B16" s="628"/>
      <c r="C16" s="159" t="s">
        <v>472</v>
      </c>
      <c r="D16" s="92">
        <v>140</v>
      </c>
      <c r="E16" s="65"/>
      <c r="F16" s="159"/>
      <c r="G16" s="92"/>
      <c r="H16" s="67"/>
      <c r="I16" s="158"/>
      <c r="J16" s="92"/>
      <c r="K16" s="93"/>
      <c r="L16" s="159"/>
      <c r="M16" s="92"/>
      <c r="N16" s="45"/>
      <c r="O16" s="161"/>
      <c r="P16" s="92"/>
      <c r="Q16" s="112"/>
      <c r="R16" s="110"/>
      <c r="S16" s="92"/>
      <c r="T16" s="112"/>
      <c r="U16" s="113"/>
      <c r="V16" s="92"/>
      <c r="W16" s="112"/>
      <c r="X16" s="110"/>
      <c r="Y16" s="92"/>
      <c r="Z16" s="112"/>
      <c r="AA16" s="90"/>
      <c r="AB16" s="627"/>
    </row>
    <row r="17" spans="1:33" ht="13.5" customHeight="1" x14ac:dyDescent="0.15">
      <c r="A17" s="626"/>
      <c r="B17" s="628"/>
      <c r="C17" s="159" t="s">
        <v>473</v>
      </c>
      <c r="D17" s="92">
        <v>80</v>
      </c>
      <c r="E17" s="65"/>
      <c r="F17" s="159" t="s">
        <v>389</v>
      </c>
      <c r="G17" s="92">
        <v>20</v>
      </c>
      <c r="H17" s="65"/>
      <c r="I17" s="158"/>
      <c r="J17" s="92"/>
      <c r="K17" s="93"/>
      <c r="L17" s="159"/>
      <c r="M17" s="92"/>
      <c r="N17" s="67"/>
      <c r="O17" s="161"/>
      <c r="P17" s="92"/>
      <c r="Q17" s="112"/>
      <c r="R17" s="110"/>
      <c r="S17" s="92"/>
      <c r="T17" s="112"/>
      <c r="U17" s="113"/>
      <c r="V17" s="92"/>
      <c r="W17" s="112"/>
      <c r="X17" s="110"/>
      <c r="Y17" s="92"/>
      <c r="Z17" s="112"/>
      <c r="AA17" s="90"/>
      <c r="AB17" s="627"/>
    </row>
    <row r="18" spans="1:33" ht="13.5" customHeight="1" x14ac:dyDescent="0.15">
      <c r="A18" s="626"/>
      <c r="B18" s="628"/>
      <c r="C18" s="159" t="s">
        <v>474</v>
      </c>
      <c r="D18" s="92">
        <v>140</v>
      </c>
      <c r="E18" s="65"/>
      <c r="F18" s="159" t="s">
        <v>389</v>
      </c>
      <c r="G18" s="92">
        <v>20</v>
      </c>
      <c r="H18" s="65"/>
      <c r="I18" s="158" t="s">
        <v>529</v>
      </c>
      <c r="J18" s="92">
        <v>200</v>
      </c>
      <c r="K18" s="65"/>
      <c r="L18" s="159"/>
      <c r="M18" s="92"/>
      <c r="N18" s="67"/>
      <c r="O18" s="161"/>
      <c r="P18" s="92"/>
      <c r="Q18" s="112"/>
      <c r="R18" s="159" t="s">
        <v>455</v>
      </c>
      <c r="S18" s="92"/>
      <c r="T18" s="112"/>
      <c r="U18" s="113"/>
      <c r="V18" s="92"/>
      <c r="W18" s="112"/>
      <c r="X18" s="110" t="s">
        <v>389</v>
      </c>
      <c r="Y18" s="92">
        <v>10</v>
      </c>
      <c r="Z18" s="65"/>
      <c r="AA18" s="90"/>
      <c r="AB18" s="627"/>
    </row>
    <row r="19" spans="1:33" ht="13.5" customHeight="1" x14ac:dyDescent="0.15">
      <c r="A19" s="626"/>
      <c r="B19" s="629"/>
      <c r="C19" s="177" t="s">
        <v>475</v>
      </c>
      <c r="D19" s="101">
        <v>330</v>
      </c>
      <c r="E19" s="68"/>
      <c r="F19" s="177" t="s">
        <v>389</v>
      </c>
      <c r="G19" s="101">
        <v>30</v>
      </c>
      <c r="H19" s="68"/>
      <c r="I19" s="209"/>
      <c r="J19" s="101">
        <v>0</v>
      </c>
      <c r="K19" s="367"/>
      <c r="L19" s="177"/>
      <c r="M19" s="101"/>
      <c r="N19" s="367"/>
      <c r="O19" s="102"/>
      <c r="P19" s="101"/>
      <c r="Q19" s="103"/>
      <c r="R19" s="120"/>
      <c r="S19" s="101"/>
      <c r="T19" s="103"/>
      <c r="U19" s="104"/>
      <c r="V19" s="101"/>
      <c r="W19" s="103"/>
      <c r="X19" s="120" t="s">
        <v>389</v>
      </c>
      <c r="Y19" s="101">
        <v>10</v>
      </c>
      <c r="Z19" s="68"/>
      <c r="AA19" s="90"/>
      <c r="AB19" s="627"/>
      <c r="AE19" s="121"/>
      <c r="AF19" s="121"/>
      <c r="AG19" s="121"/>
    </row>
    <row r="20" spans="1:33" ht="13.5" customHeight="1" x14ac:dyDescent="0.15">
      <c r="A20" s="626"/>
      <c r="B20" s="659" t="s">
        <v>495</v>
      </c>
      <c r="C20" s="277" t="s">
        <v>476</v>
      </c>
      <c r="D20" s="95">
        <v>260</v>
      </c>
      <c r="E20" s="70"/>
      <c r="F20" s="277" t="s">
        <v>389</v>
      </c>
      <c r="G20" s="95">
        <v>40</v>
      </c>
      <c r="H20" s="70"/>
      <c r="I20" s="206" t="s">
        <v>455</v>
      </c>
      <c r="J20" s="95"/>
      <c r="K20" s="402"/>
      <c r="L20" s="277"/>
      <c r="M20" s="95"/>
      <c r="N20" s="368"/>
      <c r="O20" s="175"/>
      <c r="P20" s="95"/>
      <c r="Q20" s="108"/>
      <c r="R20" s="277" t="s">
        <v>455</v>
      </c>
      <c r="S20" s="95"/>
      <c r="T20" s="108"/>
      <c r="U20" s="109"/>
      <c r="V20" s="95"/>
      <c r="W20" s="108"/>
      <c r="X20" s="94" t="s">
        <v>389</v>
      </c>
      <c r="Y20" s="95">
        <v>10</v>
      </c>
      <c r="Z20" s="70"/>
      <c r="AA20" s="90"/>
      <c r="AB20" s="627"/>
      <c r="AE20" s="121"/>
      <c r="AF20" s="121"/>
      <c r="AG20" s="121"/>
    </row>
    <row r="21" spans="1:33" ht="13.5" customHeight="1" x14ac:dyDescent="0.15">
      <c r="A21" s="626"/>
      <c r="B21" s="660"/>
      <c r="C21" s="159" t="s">
        <v>477</v>
      </c>
      <c r="D21" s="92">
        <v>220</v>
      </c>
      <c r="E21" s="65"/>
      <c r="F21" s="159" t="s">
        <v>389</v>
      </c>
      <c r="G21" s="92">
        <v>30</v>
      </c>
      <c r="H21" s="65"/>
      <c r="I21" s="158" t="s">
        <v>455</v>
      </c>
      <c r="J21" s="92"/>
      <c r="K21" s="112"/>
      <c r="L21" s="159"/>
      <c r="M21" s="92"/>
      <c r="N21" s="67"/>
      <c r="O21" s="161"/>
      <c r="P21" s="92"/>
      <c r="Q21" s="112"/>
      <c r="R21" s="159" t="s">
        <v>455</v>
      </c>
      <c r="S21" s="92"/>
      <c r="T21" s="112"/>
      <c r="U21" s="113"/>
      <c r="V21" s="92"/>
      <c r="W21" s="112"/>
      <c r="X21" s="110" t="s">
        <v>389</v>
      </c>
      <c r="Y21" s="92">
        <v>10</v>
      </c>
      <c r="Z21" s="65"/>
      <c r="AA21" s="90"/>
      <c r="AB21" s="627"/>
      <c r="AE21" s="121"/>
      <c r="AF21" s="121"/>
      <c r="AG21" s="121"/>
    </row>
    <row r="22" spans="1:33" ht="13.5" customHeight="1" x14ac:dyDescent="0.15">
      <c r="A22" s="626"/>
      <c r="B22" s="660"/>
      <c r="C22" s="159" t="s">
        <v>478</v>
      </c>
      <c r="D22" s="92">
        <v>180</v>
      </c>
      <c r="E22" s="65"/>
      <c r="F22" s="159" t="s">
        <v>389</v>
      </c>
      <c r="G22" s="92">
        <v>20</v>
      </c>
      <c r="H22" s="65"/>
      <c r="I22" s="158" t="s">
        <v>455</v>
      </c>
      <c r="J22" s="92"/>
      <c r="K22" s="112"/>
      <c r="L22" s="159"/>
      <c r="M22" s="92"/>
      <c r="N22" s="67"/>
      <c r="O22" s="161"/>
      <c r="P22" s="92"/>
      <c r="Q22" s="112"/>
      <c r="R22" s="159" t="s">
        <v>455</v>
      </c>
      <c r="S22" s="92"/>
      <c r="T22" s="112"/>
      <c r="U22" s="113"/>
      <c r="V22" s="92"/>
      <c r="W22" s="112"/>
      <c r="X22" s="110" t="s">
        <v>389</v>
      </c>
      <c r="Y22" s="92">
        <v>10</v>
      </c>
      <c r="Z22" s="65"/>
      <c r="AA22" s="90"/>
      <c r="AB22" s="627"/>
      <c r="AE22" s="121"/>
      <c r="AF22" s="121"/>
      <c r="AG22" s="121"/>
    </row>
    <row r="23" spans="1:33" s="141" customFormat="1" ht="13.5" customHeight="1" thickBot="1" x14ac:dyDescent="0.2">
      <c r="A23" s="647">
        <f>SUM(D23,G23,J23,M23,P23,S23,V23,Y23)</f>
        <v>7400</v>
      </c>
      <c r="B23" s="648"/>
      <c r="C23" s="137" t="s">
        <v>262</v>
      </c>
      <c r="D23" s="138">
        <f>SUM(D9:D22)</f>
        <v>5480</v>
      </c>
      <c r="E23" s="226">
        <f>SUM(E9:E22)</f>
        <v>0</v>
      </c>
      <c r="F23" s="137" t="s">
        <v>262</v>
      </c>
      <c r="G23" s="138">
        <f>SUM(G9:G22)</f>
        <v>440</v>
      </c>
      <c r="H23" s="226">
        <f>SUM(H9:H22)</f>
        <v>0</v>
      </c>
      <c r="I23" s="137" t="s">
        <v>262</v>
      </c>
      <c r="J23" s="138">
        <f>SUM(J9:J22)</f>
        <v>950</v>
      </c>
      <c r="K23" s="226">
        <f>SUM(K9:K22)</f>
        <v>0</v>
      </c>
      <c r="L23" s="137" t="s">
        <v>262</v>
      </c>
      <c r="M23" s="138">
        <f>SUM(M9:M22)</f>
        <v>0</v>
      </c>
      <c r="N23" s="226">
        <f>SUM(N9:N22)</f>
        <v>0</v>
      </c>
      <c r="O23" s="137" t="s">
        <v>262</v>
      </c>
      <c r="P23" s="138">
        <f>SUM(P9:P22)</f>
        <v>0</v>
      </c>
      <c r="Q23" s="226">
        <f>SUM(Q9:Q22)</f>
        <v>0</v>
      </c>
      <c r="R23" s="137" t="s">
        <v>262</v>
      </c>
      <c r="S23" s="138">
        <f>SUM(S9:S22)</f>
        <v>370</v>
      </c>
      <c r="T23" s="226">
        <f>SUM(T9:T22)</f>
        <v>0</v>
      </c>
      <c r="U23" s="137" t="s">
        <v>262</v>
      </c>
      <c r="V23" s="138">
        <f>SUM(V9:V22)</f>
        <v>0</v>
      </c>
      <c r="W23" s="226">
        <f>SUM(W9:W22)</f>
        <v>0</v>
      </c>
      <c r="X23" s="137" t="s">
        <v>262</v>
      </c>
      <c r="Y23" s="138">
        <f>SUM(Y9:Y22)</f>
        <v>160</v>
      </c>
      <c r="Z23" s="226">
        <f>SUM(Z9:Z22)</f>
        <v>0</v>
      </c>
      <c r="AA23" s="140"/>
      <c r="AB23" s="627"/>
      <c r="AE23" s="179"/>
      <c r="AF23" s="179"/>
      <c r="AG23" s="179"/>
    </row>
    <row r="24" spans="1:33" ht="13.5" customHeight="1" x14ac:dyDescent="0.15">
      <c r="AB24" s="627"/>
    </row>
    <row r="25" spans="1:33" ht="13.5" customHeight="1" x14ac:dyDescent="0.15">
      <c r="A25" s="147" t="s">
        <v>507</v>
      </c>
      <c r="B25" s="224"/>
      <c r="C25" s="149"/>
      <c r="D25" s="149"/>
      <c r="E25" s="150"/>
      <c r="F25" s="149"/>
      <c r="G25" s="149"/>
      <c r="H25" s="150"/>
      <c r="I25" s="149"/>
      <c r="J25" s="149"/>
      <c r="K25" s="150"/>
      <c r="L25" s="149"/>
      <c r="M25" s="149"/>
      <c r="N25" s="150"/>
      <c r="O25" s="149"/>
      <c r="P25" s="149"/>
      <c r="Q25" s="150"/>
      <c r="R25" s="149"/>
      <c r="S25" s="149"/>
      <c r="T25" s="150"/>
      <c r="U25" s="149"/>
      <c r="V25" s="149"/>
      <c r="W25" s="150"/>
      <c r="X25" s="151"/>
      <c r="Y25" s="151"/>
      <c r="Z25" s="150"/>
      <c r="AA25" s="90"/>
      <c r="AB25" s="627"/>
    </row>
    <row r="26" spans="1:33" x14ac:dyDescent="0.15">
      <c r="A26" s="147" t="s">
        <v>479</v>
      </c>
      <c r="AB26" s="627"/>
    </row>
    <row r="27" spans="1:33" x14ac:dyDescent="0.15">
      <c r="A27" s="147" t="s">
        <v>480</v>
      </c>
      <c r="AB27" s="627"/>
    </row>
    <row r="28" spans="1:33" x14ac:dyDescent="0.15">
      <c r="A28" s="147"/>
      <c r="AB28" s="627"/>
    </row>
    <row r="29" spans="1:33" x14ac:dyDescent="0.15">
      <c r="AB29" s="627"/>
    </row>
    <row r="30" spans="1:33" x14ac:dyDescent="0.15">
      <c r="AB30" s="627"/>
    </row>
    <row r="31" spans="1:33" x14ac:dyDescent="0.15">
      <c r="AB31" s="627"/>
    </row>
    <row r="32" spans="1:33" x14ac:dyDescent="0.15">
      <c r="AB32" s="627"/>
    </row>
    <row r="33" spans="28:28" x14ac:dyDescent="0.15">
      <c r="AB33" s="627"/>
    </row>
    <row r="34" spans="28:28" x14ac:dyDescent="0.15">
      <c r="AB34" s="627"/>
    </row>
    <row r="35" spans="28:28" x14ac:dyDescent="0.15">
      <c r="AB35" s="627"/>
    </row>
    <row r="36" spans="28:28" x14ac:dyDescent="0.15">
      <c r="AB36" s="627"/>
    </row>
    <row r="37" spans="28:28" x14ac:dyDescent="0.15">
      <c r="AB37" s="627"/>
    </row>
    <row r="38" spans="28:28" x14ac:dyDescent="0.15">
      <c r="AB38" s="627"/>
    </row>
    <row r="39" spans="28:28" x14ac:dyDescent="0.15">
      <c r="AB39" s="627"/>
    </row>
    <row r="40" spans="28:28" x14ac:dyDescent="0.15">
      <c r="AB40" s="627"/>
    </row>
    <row r="41" spans="28:28" x14ac:dyDescent="0.15">
      <c r="AB41" s="627"/>
    </row>
    <row r="42" spans="28:28" x14ac:dyDescent="0.15">
      <c r="AB42" s="627"/>
    </row>
    <row r="43" spans="28:28" x14ac:dyDescent="0.15">
      <c r="AB43" s="627"/>
    </row>
    <row r="44" spans="28:28" x14ac:dyDescent="0.15">
      <c r="AB44" s="627"/>
    </row>
    <row r="45" spans="28:28" x14ac:dyDescent="0.15">
      <c r="AB45" s="627"/>
    </row>
    <row r="54" spans="25:26" x14ac:dyDescent="0.15">
      <c r="Y54" s="570" t="str">
        <f>市郡別!S38</f>
        <v>(2025年4月)</v>
      </c>
      <c r="Z54" s="570"/>
    </row>
  </sheetData>
  <mergeCells count="18">
    <mergeCell ref="AB9:AB11"/>
    <mergeCell ref="A23:B23"/>
    <mergeCell ref="A7:B8"/>
    <mergeCell ref="U2:Y5"/>
    <mergeCell ref="M2:N5"/>
    <mergeCell ref="A2:F5"/>
    <mergeCell ref="G2:G5"/>
    <mergeCell ref="H2:L5"/>
    <mergeCell ref="AB14:AB45"/>
    <mergeCell ref="H1:L1"/>
    <mergeCell ref="A1:G1"/>
    <mergeCell ref="Y54:Z54"/>
    <mergeCell ref="Z2:Z5"/>
    <mergeCell ref="O3:Q5"/>
    <mergeCell ref="R3:T5"/>
    <mergeCell ref="A9:A22"/>
    <mergeCell ref="B9:B19"/>
    <mergeCell ref="B20:B22"/>
  </mergeCells>
  <phoneticPr fontId="5"/>
  <conditionalFormatting sqref="T9 K9:K19 E9:E22 Z9:Z22 N9:N22 H9:H22">
    <cfRule type="cellIs" dxfId="9" priority="15" stopIfTrue="1" operator="greaterThan">
      <formula>D9</formula>
    </cfRule>
  </conditionalFormatting>
  <dataValidations count="2">
    <dataValidation allowBlank="1" showInputMessage="1" sqref="M1:Z7 C6:L7 A6:A7 A9 B6 I1:L1 A1:A2 G2 H1:H2 Y52:Z55 Y57:Z65536 AB1:AB9 AB12 Y32:Z38 AC1:IV23 A23:B65536 C8:Z31 AA1:AA1048576 C32:X65536 Y40:Z50 AC25:IV65536 AB14 AB46:AB65536" xr:uid="{0ED0E600-9B68-4C0C-85CD-4FACBC871EEF}"/>
    <dataValidation type="whole" allowBlank="1" showInputMessage="1" showErrorMessage="1" errorTitle="部数オーバー！" error="入力部数が持ち部数を超えていますので入力しなおしてください。" sqref="AC24:IV24" xr:uid="{437AA292-A1C4-4391-831D-070F695926AD}">
      <formula1>5</formula1>
      <formula2>#REF!</formula2>
    </dataValidation>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ignoredErrors>
    <ignoredError sqref="E8:Z8 F23 O11:Q11 O19:Q19 O17:Q17 K22 O22:Q22 Q9 O20:Q20 K21 O21:Q21 U9:W9 O10:Q10 O12:Q12 O13:Q13 O14:Q14 O15:Q15 O16:Q16 O18:Q18 I23 L23 O23 R23 U23 X23 T11:W11 T19:W19 T17:W17 T10:W10 T12:W12 T13:W13 T14:W14 T15:W15 T16:W16 T18:W18 S22:W22 S20:W20 S21:W21" unlockedFormula="1"/>
  </ignoredErrors>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E15D9C-9D4C-487E-A16A-67761D647083}">
  <sheetPr codeName="Sheet13"/>
  <dimension ref="A1:AG54"/>
  <sheetViews>
    <sheetView showZeros="0" zoomScale="85" zoomScaleNormal="85" zoomScalePageLayoutView="60" workbookViewId="0">
      <selection activeCell="O19" sqref="O1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28" s="79" customFormat="1" ht="16.5" customHeight="1" x14ac:dyDescent="0.15">
      <c r="A1" s="625" t="s">
        <v>259</v>
      </c>
      <c r="B1" s="623"/>
      <c r="C1" s="623"/>
      <c r="D1" s="623"/>
      <c r="E1" s="623"/>
      <c r="F1" s="623"/>
      <c r="G1" s="624"/>
      <c r="H1" s="623" t="s">
        <v>10</v>
      </c>
      <c r="I1" s="623"/>
      <c r="J1" s="623"/>
      <c r="K1" s="623"/>
      <c r="L1" s="624"/>
      <c r="M1" s="74" t="s">
        <v>0</v>
      </c>
      <c r="N1" s="75"/>
      <c r="O1" s="76" t="s">
        <v>145</v>
      </c>
      <c r="P1" s="76"/>
      <c r="Q1" s="76"/>
      <c r="R1" s="76"/>
      <c r="S1" s="76"/>
      <c r="T1" s="75"/>
      <c r="U1" s="76" t="s">
        <v>1</v>
      </c>
      <c r="V1" s="75"/>
      <c r="W1" s="76"/>
      <c r="X1" s="76"/>
      <c r="Y1" s="77"/>
      <c r="Z1" s="78" t="s">
        <v>21</v>
      </c>
    </row>
    <row r="2" spans="1:28"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28" ht="13.5" customHeight="1" x14ac:dyDescent="0.15">
      <c r="A3" s="615"/>
      <c r="B3" s="616"/>
      <c r="C3" s="616"/>
      <c r="D3" s="616"/>
      <c r="E3" s="616"/>
      <c r="F3" s="616"/>
      <c r="G3" s="602"/>
      <c r="H3" s="607"/>
      <c r="I3" s="608"/>
      <c r="J3" s="608"/>
      <c r="K3" s="608"/>
      <c r="L3" s="609"/>
      <c r="M3" s="563"/>
      <c r="N3" s="564"/>
      <c r="O3" s="583">
        <f>SUM(E28,H28,K28,N28,Q28,T28,W28,Z28)</f>
        <v>0</v>
      </c>
      <c r="P3" s="584"/>
      <c r="Q3" s="585"/>
      <c r="R3" s="592">
        <f>市郡別!M3</f>
        <v>0</v>
      </c>
      <c r="S3" s="593"/>
      <c r="T3" s="594"/>
      <c r="U3" s="574"/>
      <c r="V3" s="575"/>
      <c r="W3" s="575"/>
      <c r="X3" s="575"/>
      <c r="Y3" s="576"/>
      <c r="Z3" s="581"/>
    </row>
    <row r="4" spans="1:28"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28"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28" ht="7.5" customHeight="1" thickBot="1" x14ac:dyDescent="0.2"/>
    <row r="7" spans="1:28"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28"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28" ht="13.5" customHeight="1" x14ac:dyDescent="0.15">
      <c r="A9" s="626" t="s">
        <v>496</v>
      </c>
      <c r="B9" s="628" t="s">
        <v>489</v>
      </c>
      <c r="C9" s="110" t="s">
        <v>133</v>
      </c>
      <c r="D9" s="92">
        <v>1480</v>
      </c>
      <c r="E9" s="65"/>
      <c r="F9" s="159" t="s">
        <v>389</v>
      </c>
      <c r="G9" s="92">
        <v>90</v>
      </c>
      <c r="H9" s="65"/>
      <c r="I9" s="459" t="s">
        <v>93</v>
      </c>
      <c r="J9" s="458">
        <v>1140</v>
      </c>
      <c r="K9" s="65"/>
      <c r="L9" s="372"/>
      <c r="M9" s="30"/>
      <c r="N9" s="67"/>
      <c r="O9" s="159"/>
      <c r="P9" s="92"/>
      <c r="Q9" s="67"/>
      <c r="R9" s="159" t="s">
        <v>93</v>
      </c>
      <c r="S9" s="92">
        <v>560</v>
      </c>
      <c r="T9" s="65"/>
      <c r="U9" s="113"/>
      <c r="V9" s="92"/>
      <c r="W9" s="112"/>
      <c r="X9" s="401" t="s">
        <v>389</v>
      </c>
      <c r="Y9" s="92">
        <v>30</v>
      </c>
      <c r="Z9" s="65"/>
      <c r="AA9" s="90"/>
      <c r="AB9" s="528" t="s">
        <v>157</v>
      </c>
    </row>
    <row r="10" spans="1:28" ht="13.5" customHeight="1" x14ac:dyDescent="0.15">
      <c r="A10" s="626"/>
      <c r="B10" s="628"/>
      <c r="C10" s="110" t="s">
        <v>481</v>
      </c>
      <c r="D10" s="92">
        <v>3300</v>
      </c>
      <c r="E10" s="65"/>
      <c r="F10" s="159" t="s">
        <v>389</v>
      </c>
      <c r="G10" s="92">
        <v>140</v>
      </c>
      <c r="H10" s="65"/>
      <c r="I10" s="158" t="s">
        <v>200</v>
      </c>
      <c r="J10" s="92">
        <v>610</v>
      </c>
      <c r="K10" s="65"/>
      <c r="L10" s="382"/>
      <c r="M10" s="371"/>
      <c r="N10" s="67"/>
      <c r="O10" s="220"/>
      <c r="P10" s="92"/>
      <c r="Q10" s="112"/>
      <c r="R10" s="159"/>
      <c r="S10" s="92"/>
      <c r="T10" s="112"/>
      <c r="U10" s="113"/>
      <c r="V10" s="92"/>
      <c r="W10" s="112"/>
      <c r="X10" s="401" t="s">
        <v>196</v>
      </c>
      <c r="Y10" s="92">
        <v>50</v>
      </c>
      <c r="Z10" s="65"/>
      <c r="AA10" s="90"/>
      <c r="AB10" s="528"/>
    </row>
    <row r="11" spans="1:28" ht="13.5" customHeight="1" x14ac:dyDescent="0.15">
      <c r="A11" s="626"/>
      <c r="B11" s="628"/>
      <c r="C11" s="110" t="s">
        <v>93</v>
      </c>
      <c r="D11" s="430" t="s">
        <v>536</v>
      </c>
      <c r="E11" s="67"/>
      <c r="F11" s="159"/>
      <c r="G11" s="92"/>
      <c r="H11" s="112"/>
      <c r="I11" s="382" t="s">
        <v>541</v>
      </c>
      <c r="J11" s="260"/>
      <c r="K11" s="67"/>
      <c r="L11" s="372"/>
      <c r="M11" s="30"/>
      <c r="N11" s="67"/>
      <c r="O11" s="220"/>
      <c r="P11" s="92"/>
      <c r="Q11" s="112"/>
      <c r="R11" s="159"/>
      <c r="S11" s="92"/>
      <c r="T11" s="112"/>
      <c r="U11" s="113"/>
      <c r="V11" s="92"/>
      <c r="W11" s="112"/>
      <c r="X11" s="401" t="s">
        <v>542</v>
      </c>
      <c r="Y11" s="92">
        <v>40</v>
      </c>
      <c r="Z11" s="65"/>
      <c r="AA11" s="90"/>
      <c r="AB11" s="528"/>
    </row>
    <row r="12" spans="1:28" ht="13.5" customHeight="1" x14ac:dyDescent="0.15">
      <c r="A12" s="626"/>
      <c r="B12" s="628"/>
      <c r="C12" s="110" t="s">
        <v>134</v>
      </c>
      <c r="D12" s="92">
        <v>2340</v>
      </c>
      <c r="E12" s="65"/>
      <c r="F12" s="159" t="s">
        <v>389</v>
      </c>
      <c r="G12" s="92">
        <v>90</v>
      </c>
      <c r="H12" s="65"/>
      <c r="I12" s="158" t="s">
        <v>540</v>
      </c>
      <c r="J12" s="92">
        <v>60</v>
      </c>
      <c r="K12" s="65"/>
      <c r="L12" s="372"/>
      <c r="M12" s="30"/>
      <c r="N12" s="67"/>
      <c r="O12" s="220"/>
      <c r="P12" s="92"/>
      <c r="Q12" s="112"/>
      <c r="R12" s="159"/>
      <c r="S12" s="92"/>
      <c r="T12" s="112"/>
      <c r="U12" s="113"/>
      <c r="V12" s="92"/>
      <c r="W12" s="112"/>
      <c r="X12" s="401" t="s">
        <v>543</v>
      </c>
      <c r="Y12" s="92">
        <v>50</v>
      </c>
      <c r="Z12" s="65"/>
      <c r="AA12" s="90"/>
      <c r="AB12" s="424">
        <v>10</v>
      </c>
    </row>
    <row r="13" spans="1:28" ht="13.5" customHeight="1" x14ac:dyDescent="0.15">
      <c r="A13" s="626"/>
      <c r="B13" s="628"/>
      <c r="C13" s="110"/>
      <c r="D13" s="92"/>
      <c r="E13" s="112"/>
      <c r="F13" s="159"/>
      <c r="G13" s="92"/>
      <c r="H13" s="93"/>
      <c r="I13" s="459" t="s">
        <v>66</v>
      </c>
      <c r="J13" s="458">
        <v>910</v>
      </c>
      <c r="K13" s="65"/>
      <c r="L13" s="372"/>
      <c r="M13" s="30"/>
      <c r="N13" s="67"/>
      <c r="O13" s="220"/>
      <c r="P13" s="92"/>
      <c r="Q13" s="112"/>
      <c r="R13" s="159" t="s">
        <v>66</v>
      </c>
      <c r="S13" s="92">
        <v>90</v>
      </c>
      <c r="T13" s="65"/>
      <c r="U13" s="113"/>
      <c r="V13" s="92"/>
      <c r="W13" s="112"/>
      <c r="X13" s="401" t="s">
        <v>197</v>
      </c>
      <c r="Y13" s="92">
        <v>30</v>
      </c>
      <c r="Z13" s="65"/>
      <c r="AA13" s="90"/>
      <c r="AB13" s="424"/>
    </row>
    <row r="14" spans="1:28" ht="13.5" customHeight="1" x14ac:dyDescent="0.15">
      <c r="A14" s="626"/>
      <c r="B14" s="628"/>
      <c r="C14" s="110" t="s">
        <v>95</v>
      </c>
      <c r="D14" s="430" t="s">
        <v>537</v>
      </c>
      <c r="E14" s="67"/>
      <c r="F14" s="159"/>
      <c r="G14" s="92"/>
      <c r="H14" s="67"/>
      <c r="I14" s="459" t="s">
        <v>95</v>
      </c>
      <c r="J14" s="458">
        <v>470</v>
      </c>
      <c r="K14" s="65"/>
      <c r="L14" s="372"/>
      <c r="M14" s="30"/>
      <c r="N14" s="67"/>
      <c r="O14" s="220"/>
      <c r="P14" s="92"/>
      <c r="Q14" s="112"/>
      <c r="R14" s="159"/>
      <c r="S14" s="92"/>
      <c r="T14" s="112"/>
      <c r="U14" s="113"/>
      <c r="V14" s="92"/>
      <c r="W14" s="112"/>
      <c r="X14" s="401" t="s">
        <v>198</v>
      </c>
      <c r="Y14" s="92">
        <v>30</v>
      </c>
      <c r="Z14" s="65"/>
      <c r="AA14" s="90"/>
      <c r="AB14" s="627" t="s">
        <v>201</v>
      </c>
    </row>
    <row r="15" spans="1:28" ht="13.5" customHeight="1" x14ac:dyDescent="0.15">
      <c r="A15" s="626"/>
      <c r="B15" s="628"/>
      <c r="C15" s="159" t="s">
        <v>135</v>
      </c>
      <c r="D15" s="92">
        <v>470</v>
      </c>
      <c r="E15" s="65"/>
      <c r="F15" s="159" t="s">
        <v>389</v>
      </c>
      <c r="G15" s="92">
        <v>20</v>
      </c>
      <c r="H15" s="65"/>
      <c r="I15" s="158" t="s">
        <v>135</v>
      </c>
      <c r="J15" s="92">
        <v>90</v>
      </c>
      <c r="K15" s="65"/>
      <c r="L15" s="372"/>
      <c r="M15" s="30"/>
      <c r="N15" s="67"/>
      <c r="O15" s="220"/>
      <c r="P15" s="92"/>
      <c r="Q15" s="112"/>
      <c r="R15" s="220"/>
      <c r="S15" s="92"/>
      <c r="T15" s="112"/>
      <c r="U15" s="113"/>
      <c r="V15" s="92"/>
      <c r="W15" s="112"/>
      <c r="X15" s="401" t="s">
        <v>389</v>
      </c>
      <c r="Y15" s="92">
        <v>10</v>
      </c>
      <c r="Z15" s="65"/>
      <c r="AA15" s="90"/>
      <c r="AB15" s="627"/>
    </row>
    <row r="16" spans="1:28" ht="13.5" customHeight="1" x14ac:dyDescent="0.15">
      <c r="A16" s="626"/>
      <c r="B16" s="628"/>
      <c r="C16" s="110" t="s">
        <v>94</v>
      </c>
      <c r="D16" s="92">
        <v>950</v>
      </c>
      <c r="E16" s="65"/>
      <c r="F16" s="159" t="s">
        <v>389</v>
      </c>
      <c r="G16" s="92">
        <v>50</v>
      </c>
      <c r="H16" s="65"/>
      <c r="I16" s="158" t="s">
        <v>94</v>
      </c>
      <c r="J16" s="92">
        <v>200</v>
      </c>
      <c r="K16" s="65"/>
      <c r="L16" s="382"/>
      <c r="M16" s="371"/>
      <c r="N16" s="67"/>
      <c r="O16" s="220"/>
      <c r="P16" s="92"/>
      <c r="Q16" s="112"/>
      <c r="R16" s="220"/>
      <c r="S16" s="92"/>
      <c r="T16" s="112"/>
      <c r="U16" s="113"/>
      <c r="V16" s="92"/>
      <c r="W16" s="112"/>
      <c r="X16" s="401" t="s">
        <v>199</v>
      </c>
      <c r="Y16" s="92">
        <v>10</v>
      </c>
      <c r="Z16" s="65"/>
      <c r="AA16" s="90"/>
      <c r="AB16" s="627"/>
    </row>
    <row r="17" spans="1:33" ht="13.5" customHeight="1" x14ac:dyDescent="0.15">
      <c r="A17" s="626"/>
      <c r="B17" s="629"/>
      <c r="C17" s="177" t="s">
        <v>482</v>
      </c>
      <c r="D17" s="101">
        <v>50</v>
      </c>
      <c r="E17" s="68"/>
      <c r="F17" s="177"/>
      <c r="G17" s="101"/>
      <c r="H17" s="103"/>
      <c r="I17" s="209" t="s">
        <v>389</v>
      </c>
      <c r="J17" s="101">
        <v>20</v>
      </c>
      <c r="K17" s="68"/>
      <c r="L17" s="446"/>
      <c r="M17" s="443"/>
      <c r="N17" s="367"/>
      <c r="O17" s="239"/>
      <c r="P17" s="101"/>
      <c r="Q17" s="103"/>
      <c r="R17" s="177"/>
      <c r="S17" s="101"/>
      <c r="T17" s="103"/>
      <c r="U17" s="104"/>
      <c r="V17" s="101"/>
      <c r="W17" s="103"/>
      <c r="X17" s="239"/>
      <c r="Y17" s="101"/>
      <c r="Z17" s="103"/>
      <c r="AA17" s="90"/>
      <c r="AB17" s="627"/>
    </row>
    <row r="18" spans="1:33" ht="13.5" customHeight="1" x14ac:dyDescent="0.15">
      <c r="A18" s="626"/>
      <c r="B18" s="568" t="s">
        <v>334</v>
      </c>
      <c r="C18" s="94" t="s">
        <v>99</v>
      </c>
      <c r="D18" s="95">
        <v>1330</v>
      </c>
      <c r="E18" s="70"/>
      <c r="F18" s="277" t="s">
        <v>99</v>
      </c>
      <c r="G18" s="95">
        <v>120</v>
      </c>
      <c r="H18" s="70"/>
      <c r="I18" s="460" t="s">
        <v>99</v>
      </c>
      <c r="J18" s="461">
        <v>550</v>
      </c>
      <c r="K18" s="70"/>
      <c r="L18" s="380"/>
      <c r="M18" s="42"/>
      <c r="N18" s="447"/>
      <c r="O18" s="175"/>
      <c r="P18" s="95"/>
      <c r="Q18" s="108"/>
      <c r="R18" s="277" t="s">
        <v>100</v>
      </c>
      <c r="S18" s="95"/>
      <c r="T18" s="108"/>
      <c r="U18" s="109"/>
      <c r="V18" s="95"/>
      <c r="W18" s="108"/>
      <c r="X18" s="277" t="s">
        <v>100</v>
      </c>
      <c r="Y18" s="95">
        <v>30</v>
      </c>
      <c r="Z18" s="70"/>
      <c r="AA18" s="90"/>
      <c r="AB18" s="627"/>
    </row>
    <row r="19" spans="1:33" ht="13.5" customHeight="1" x14ac:dyDescent="0.15">
      <c r="A19" s="626"/>
      <c r="B19" s="569"/>
      <c r="C19" s="221" t="s">
        <v>531</v>
      </c>
      <c r="D19" s="433" t="s">
        <v>538</v>
      </c>
      <c r="E19" s="116"/>
      <c r="F19" s="221" t="s">
        <v>539</v>
      </c>
      <c r="G19" s="115">
        <v>20</v>
      </c>
      <c r="H19" s="441"/>
      <c r="I19" s="222"/>
      <c r="J19" s="115"/>
      <c r="K19" s="118"/>
      <c r="L19" s="448"/>
      <c r="M19" s="445"/>
      <c r="N19" s="284"/>
      <c r="O19" s="193"/>
      <c r="P19" s="135"/>
      <c r="Q19" s="195"/>
      <c r="R19" s="212"/>
      <c r="S19" s="135"/>
      <c r="T19" s="195"/>
      <c r="U19" s="193"/>
      <c r="V19" s="135"/>
      <c r="W19" s="195"/>
      <c r="X19" s="374"/>
      <c r="Y19" s="135"/>
      <c r="Z19" s="195"/>
      <c r="AA19" s="90"/>
      <c r="AB19" s="627"/>
    </row>
    <row r="20" spans="1:33" ht="13.5" customHeight="1" x14ac:dyDescent="0.15">
      <c r="A20" s="626"/>
      <c r="B20" s="568" t="s">
        <v>249</v>
      </c>
      <c r="C20" s="277" t="s">
        <v>483</v>
      </c>
      <c r="D20" s="95">
        <v>280</v>
      </c>
      <c r="E20" s="70"/>
      <c r="F20" s="277" t="s">
        <v>389</v>
      </c>
      <c r="G20" s="95">
        <v>40</v>
      </c>
      <c r="H20" s="70"/>
      <c r="I20" s="206" t="s">
        <v>455</v>
      </c>
      <c r="J20" s="95"/>
      <c r="K20" s="108"/>
      <c r="L20" s="380"/>
      <c r="M20" s="42"/>
      <c r="N20" s="368"/>
      <c r="O20" s="175"/>
      <c r="P20" s="95"/>
      <c r="Q20" s="108"/>
      <c r="R20" s="277" t="s">
        <v>455</v>
      </c>
      <c r="S20" s="95"/>
      <c r="T20" s="108"/>
      <c r="U20" s="109"/>
      <c r="V20" s="95"/>
      <c r="W20" s="108"/>
      <c r="X20" s="277" t="s">
        <v>389</v>
      </c>
      <c r="Y20" s="95">
        <v>10</v>
      </c>
      <c r="Z20" s="70"/>
      <c r="AA20" s="90"/>
      <c r="AB20" s="627"/>
    </row>
    <row r="21" spans="1:33" ht="13.5" customHeight="1" x14ac:dyDescent="0.15">
      <c r="A21" s="626"/>
      <c r="B21" s="567"/>
      <c r="C21" s="159" t="s">
        <v>484</v>
      </c>
      <c r="D21" s="92">
        <v>480</v>
      </c>
      <c r="E21" s="65"/>
      <c r="F21" s="159" t="s">
        <v>389</v>
      </c>
      <c r="G21" s="92">
        <v>60</v>
      </c>
      <c r="H21" s="65"/>
      <c r="I21" s="158" t="s">
        <v>455</v>
      </c>
      <c r="J21" s="92"/>
      <c r="K21" s="112"/>
      <c r="L21" s="379"/>
      <c r="M21" s="30"/>
      <c r="N21" s="67"/>
      <c r="O21" s="161"/>
      <c r="P21" s="92"/>
      <c r="Q21" s="112"/>
      <c r="R21" s="159" t="s">
        <v>455</v>
      </c>
      <c r="S21" s="92"/>
      <c r="T21" s="112"/>
      <c r="U21" s="113"/>
      <c r="V21" s="92"/>
      <c r="W21" s="112"/>
      <c r="X21" s="159" t="s">
        <v>389</v>
      </c>
      <c r="Y21" s="92">
        <v>10</v>
      </c>
      <c r="Z21" s="65"/>
      <c r="AA21" s="90"/>
      <c r="AB21" s="627"/>
    </row>
    <row r="22" spans="1:33" ht="13.5" customHeight="1" x14ac:dyDescent="0.15">
      <c r="A22" s="626"/>
      <c r="B22" s="567"/>
      <c r="C22" s="177" t="s">
        <v>485</v>
      </c>
      <c r="D22" s="101">
        <v>140</v>
      </c>
      <c r="E22" s="68"/>
      <c r="F22" s="177" t="s">
        <v>389</v>
      </c>
      <c r="G22" s="101">
        <v>20</v>
      </c>
      <c r="H22" s="68"/>
      <c r="I22" s="209" t="s">
        <v>455</v>
      </c>
      <c r="J22" s="101"/>
      <c r="K22" s="103"/>
      <c r="L22" s="449"/>
      <c r="M22" s="443"/>
      <c r="N22" s="284"/>
      <c r="O22" s="102"/>
      <c r="P22" s="101"/>
      <c r="Q22" s="103"/>
      <c r="R22" s="177" t="s">
        <v>455</v>
      </c>
      <c r="S22" s="101"/>
      <c r="T22" s="103"/>
      <c r="U22" s="104"/>
      <c r="V22" s="101"/>
      <c r="W22" s="103"/>
      <c r="X22" s="177" t="s">
        <v>389</v>
      </c>
      <c r="Y22" s="101">
        <v>10</v>
      </c>
      <c r="Z22" s="68"/>
      <c r="AA22" s="90"/>
      <c r="AB22" s="627"/>
    </row>
    <row r="23" spans="1:33" ht="13.5" customHeight="1" x14ac:dyDescent="0.15">
      <c r="A23" s="626"/>
      <c r="B23" s="568" t="s">
        <v>250</v>
      </c>
      <c r="C23" s="160" t="s">
        <v>532</v>
      </c>
      <c r="D23" s="95">
        <v>50</v>
      </c>
      <c r="E23" s="70"/>
      <c r="F23" s="160" t="s">
        <v>389</v>
      </c>
      <c r="G23" s="95">
        <v>20</v>
      </c>
      <c r="H23" s="70"/>
      <c r="I23" s="206" t="s">
        <v>455</v>
      </c>
      <c r="J23" s="95"/>
      <c r="K23" s="108"/>
      <c r="L23" s="380"/>
      <c r="M23" s="42"/>
      <c r="N23" s="434"/>
      <c r="O23" s="175"/>
      <c r="P23" s="95"/>
      <c r="Q23" s="108"/>
      <c r="R23" s="160" t="s">
        <v>455</v>
      </c>
      <c r="S23" s="95"/>
      <c r="T23" s="108"/>
      <c r="U23" s="109"/>
      <c r="V23" s="95"/>
      <c r="W23" s="108"/>
      <c r="X23" s="160" t="s">
        <v>389</v>
      </c>
      <c r="Y23" s="95">
        <v>10</v>
      </c>
      <c r="Z23" s="70"/>
      <c r="AA23" s="90"/>
      <c r="AB23" s="627"/>
    </row>
    <row r="24" spans="1:33" ht="13.5" customHeight="1" x14ac:dyDescent="0.15">
      <c r="A24" s="626"/>
      <c r="B24" s="567"/>
      <c r="C24" s="159" t="s">
        <v>533</v>
      </c>
      <c r="D24" s="92">
        <v>370</v>
      </c>
      <c r="E24" s="65"/>
      <c r="F24" s="159" t="s">
        <v>389</v>
      </c>
      <c r="G24" s="92">
        <v>40</v>
      </c>
      <c r="H24" s="65"/>
      <c r="I24" s="158" t="s">
        <v>455</v>
      </c>
      <c r="J24" s="92"/>
      <c r="K24" s="112"/>
      <c r="L24" s="379"/>
      <c r="M24" s="30"/>
      <c r="N24" s="67"/>
      <c r="O24" s="113"/>
      <c r="P24" s="92"/>
      <c r="Q24" s="112"/>
      <c r="R24" s="159" t="s">
        <v>455</v>
      </c>
      <c r="S24" s="92"/>
      <c r="T24" s="112"/>
      <c r="U24" s="113"/>
      <c r="V24" s="92"/>
      <c r="W24" s="112"/>
      <c r="X24" s="159" t="s">
        <v>389</v>
      </c>
      <c r="Y24" s="92">
        <v>10</v>
      </c>
      <c r="Z24" s="65"/>
      <c r="AA24" s="90"/>
      <c r="AB24" s="627"/>
    </row>
    <row r="25" spans="1:33" ht="13.5" customHeight="1" x14ac:dyDescent="0.15">
      <c r="A25" s="626"/>
      <c r="B25" s="569"/>
      <c r="C25" s="136" t="s">
        <v>534</v>
      </c>
      <c r="D25" s="115">
        <v>20</v>
      </c>
      <c r="E25" s="69"/>
      <c r="F25" s="193"/>
      <c r="G25" s="135"/>
      <c r="H25" s="195"/>
      <c r="I25" s="193"/>
      <c r="J25" s="135"/>
      <c r="K25" s="195"/>
      <c r="L25" s="450"/>
      <c r="M25" s="60"/>
      <c r="N25" s="435"/>
      <c r="O25" s="192"/>
      <c r="P25" s="135"/>
      <c r="Q25" s="195"/>
      <c r="R25" s="210"/>
      <c r="S25" s="135"/>
      <c r="T25" s="195"/>
      <c r="U25" s="193"/>
      <c r="V25" s="135"/>
      <c r="W25" s="195"/>
      <c r="X25" s="193"/>
      <c r="Y25" s="135"/>
      <c r="Z25" s="195"/>
      <c r="AA25" s="90"/>
      <c r="AB25" s="627"/>
    </row>
    <row r="26" spans="1:33" ht="13.5" customHeight="1" x14ac:dyDescent="0.15">
      <c r="A26" s="626"/>
      <c r="B26" s="567" t="s">
        <v>251</v>
      </c>
      <c r="C26" s="159" t="s">
        <v>101</v>
      </c>
      <c r="D26" s="92">
        <v>120</v>
      </c>
      <c r="E26" s="65"/>
      <c r="F26" s="159" t="s">
        <v>389</v>
      </c>
      <c r="G26" s="92">
        <v>10</v>
      </c>
      <c r="H26" s="65"/>
      <c r="I26" s="158" t="s">
        <v>101</v>
      </c>
      <c r="J26" s="92">
        <v>20</v>
      </c>
      <c r="K26" s="65"/>
      <c r="L26" s="379"/>
      <c r="M26" s="30"/>
      <c r="N26" s="434"/>
      <c r="O26" s="113"/>
      <c r="P26" s="92"/>
      <c r="Q26" s="112"/>
      <c r="R26" s="159" t="s">
        <v>455</v>
      </c>
      <c r="S26" s="92"/>
      <c r="T26" s="112"/>
      <c r="U26" s="113"/>
      <c r="V26" s="92"/>
      <c r="W26" s="112"/>
      <c r="X26" s="159" t="s">
        <v>389</v>
      </c>
      <c r="Y26" s="92">
        <v>10</v>
      </c>
      <c r="Z26" s="71"/>
      <c r="AA26" s="90"/>
      <c r="AB26" s="627"/>
      <c r="AE26" s="121"/>
      <c r="AF26" s="121"/>
      <c r="AG26" s="121"/>
    </row>
    <row r="27" spans="1:33" ht="13.5" customHeight="1" x14ac:dyDescent="0.15">
      <c r="A27" s="642"/>
      <c r="B27" s="569"/>
      <c r="C27" s="159" t="s">
        <v>535</v>
      </c>
      <c r="D27" s="101">
        <v>150</v>
      </c>
      <c r="E27" s="65"/>
      <c r="F27" s="159" t="s">
        <v>389</v>
      </c>
      <c r="G27" s="101">
        <v>20</v>
      </c>
      <c r="H27" s="65"/>
      <c r="I27" s="158" t="s">
        <v>455</v>
      </c>
      <c r="J27" s="101"/>
      <c r="K27" s="112"/>
      <c r="L27" s="379"/>
      <c r="M27" s="443"/>
      <c r="N27" s="67"/>
      <c r="O27" s="113"/>
      <c r="P27" s="101"/>
      <c r="Q27" s="112"/>
      <c r="R27" s="159" t="s">
        <v>455</v>
      </c>
      <c r="S27" s="101"/>
      <c r="T27" s="112"/>
      <c r="U27" s="104"/>
      <c r="V27" s="101"/>
      <c r="W27" s="112"/>
      <c r="X27" s="159" t="s">
        <v>389</v>
      </c>
      <c r="Y27" s="101">
        <v>10</v>
      </c>
      <c r="Z27" s="65"/>
      <c r="AA27" s="90"/>
      <c r="AB27" s="627"/>
      <c r="AE27" s="121"/>
      <c r="AF27" s="121"/>
      <c r="AG27" s="121"/>
    </row>
    <row r="28" spans="1:33" s="141" customFormat="1" ht="13.5" customHeight="1" thickBot="1" x14ac:dyDescent="0.2">
      <c r="A28" s="656">
        <f>SUM(D28,G28,J28,M28,P28,S28,V28,Y28)</f>
        <v>17340</v>
      </c>
      <c r="B28" s="657"/>
      <c r="C28" s="137" t="s">
        <v>262</v>
      </c>
      <c r="D28" s="138">
        <f>SUM(D9:D27)</f>
        <v>11530</v>
      </c>
      <c r="E28" s="139">
        <f>SUM(E9:E27)</f>
        <v>0</v>
      </c>
      <c r="F28" s="137" t="s">
        <v>262</v>
      </c>
      <c r="G28" s="138">
        <f>SUM(G9:G27)</f>
        <v>740</v>
      </c>
      <c r="H28" s="139">
        <f>SUM(H9:H27)</f>
        <v>0</v>
      </c>
      <c r="I28" s="137" t="s">
        <v>262</v>
      </c>
      <c r="J28" s="138">
        <f>SUM(J9:J27)</f>
        <v>4070</v>
      </c>
      <c r="K28" s="139">
        <f>SUM(K9:K27)</f>
        <v>0</v>
      </c>
      <c r="L28" s="137" t="s">
        <v>262</v>
      </c>
      <c r="M28" s="138">
        <f>SUM(M9:M27)</f>
        <v>0</v>
      </c>
      <c r="N28" s="139">
        <f>SUM(N9:N27)</f>
        <v>0</v>
      </c>
      <c r="O28" s="137" t="s">
        <v>262</v>
      </c>
      <c r="P28" s="138">
        <f>SUM(P9:P27)</f>
        <v>0</v>
      </c>
      <c r="Q28" s="139">
        <f>SUM(Q9:Q27)</f>
        <v>0</v>
      </c>
      <c r="R28" s="137" t="s">
        <v>262</v>
      </c>
      <c r="S28" s="138">
        <f>SUM(S9:S27)</f>
        <v>650</v>
      </c>
      <c r="T28" s="139">
        <f>SUM(T9:T27)</f>
        <v>0</v>
      </c>
      <c r="U28" s="137" t="s">
        <v>262</v>
      </c>
      <c r="V28" s="138">
        <f>SUM(V9:V27)</f>
        <v>0</v>
      </c>
      <c r="W28" s="139">
        <f>SUM(W9:W27)</f>
        <v>0</v>
      </c>
      <c r="X28" s="137" t="s">
        <v>262</v>
      </c>
      <c r="Y28" s="138">
        <f>SUM(Y9:Y27)</f>
        <v>350</v>
      </c>
      <c r="Z28" s="139">
        <f>SUM(Z9:Z27)</f>
        <v>0</v>
      </c>
      <c r="AA28" s="140"/>
      <c r="AB28" s="627"/>
    </row>
    <row r="29" spans="1:33" ht="13.5" customHeight="1" x14ac:dyDescent="0.15">
      <c r="AB29" s="627"/>
    </row>
    <row r="30" spans="1:33" ht="13.5" customHeight="1" x14ac:dyDescent="0.15">
      <c r="A30" s="147" t="s">
        <v>507</v>
      </c>
      <c r="B30" s="224"/>
      <c r="C30" s="149"/>
      <c r="D30" s="149"/>
      <c r="E30" s="150"/>
      <c r="F30" s="149"/>
      <c r="G30" s="149"/>
      <c r="H30" s="150"/>
      <c r="I30" s="149"/>
      <c r="J30" s="149"/>
      <c r="K30" s="150"/>
      <c r="L30" s="149"/>
      <c r="M30" s="149"/>
      <c r="N30" s="150"/>
      <c r="O30" s="149"/>
      <c r="P30" s="149"/>
      <c r="Q30" s="150"/>
      <c r="R30" s="149"/>
      <c r="S30" s="149"/>
      <c r="T30" s="150"/>
      <c r="U30" s="149"/>
      <c r="V30" s="149"/>
      <c r="W30" s="150"/>
      <c r="X30" s="151"/>
      <c r="Y30" s="151"/>
      <c r="Z30" s="150"/>
      <c r="AA30" s="90"/>
      <c r="AB30" s="627"/>
    </row>
    <row r="31" spans="1:33" ht="13.5" customHeight="1" x14ac:dyDescent="0.15">
      <c r="A31" s="147" t="s">
        <v>364</v>
      </c>
      <c r="B31" s="186"/>
      <c r="C31" s="149"/>
      <c r="D31" s="149"/>
      <c r="E31" s="152"/>
      <c r="F31" s="149"/>
      <c r="G31" s="149"/>
      <c r="H31" s="152"/>
      <c r="I31" s="149"/>
      <c r="J31" s="149"/>
      <c r="K31" s="152"/>
      <c r="L31" s="149"/>
      <c r="M31" s="149"/>
      <c r="N31" s="152"/>
      <c r="O31" s="149"/>
      <c r="P31" s="149"/>
      <c r="Q31" s="152"/>
      <c r="R31" s="149"/>
      <c r="S31" s="149"/>
      <c r="T31" s="152"/>
      <c r="U31" s="149"/>
      <c r="V31" s="149"/>
      <c r="W31" s="152"/>
      <c r="X31" s="149"/>
      <c r="Y31" s="149"/>
      <c r="Z31" s="150"/>
      <c r="AA31" s="90"/>
      <c r="AB31" s="627"/>
    </row>
    <row r="32" spans="1:33" ht="13.5" customHeight="1" x14ac:dyDescent="0.15">
      <c r="AB32" s="627"/>
    </row>
    <row r="33" spans="28:28" ht="13.5" customHeight="1" x14ac:dyDescent="0.15">
      <c r="AB33" s="627"/>
    </row>
    <row r="34" spans="28:28" x14ac:dyDescent="0.15">
      <c r="AB34" s="627"/>
    </row>
    <row r="35" spans="28:28" x14ac:dyDescent="0.15">
      <c r="AB35" s="627"/>
    </row>
    <row r="36" spans="28:28" x14ac:dyDescent="0.15">
      <c r="AB36" s="627"/>
    </row>
    <row r="37" spans="28:28" x14ac:dyDescent="0.15">
      <c r="AB37" s="627"/>
    </row>
    <row r="38" spans="28:28" x14ac:dyDescent="0.15">
      <c r="AB38" s="627"/>
    </row>
    <row r="39" spans="28:28" x14ac:dyDescent="0.15">
      <c r="AB39" s="627"/>
    </row>
    <row r="40" spans="28:28" x14ac:dyDescent="0.15">
      <c r="AB40" s="627"/>
    </row>
    <row r="41" spans="28:28" x14ac:dyDescent="0.15">
      <c r="AB41" s="627"/>
    </row>
    <row r="42" spans="28:28" x14ac:dyDescent="0.15">
      <c r="AB42" s="627"/>
    </row>
    <row r="43" spans="28:28" x14ac:dyDescent="0.15">
      <c r="AB43" s="627"/>
    </row>
    <row r="44" spans="28:28" x14ac:dyDescent="0.15">
      <c r="AB44" s="627"/>
    </row>
    <row r="45" spans="28:28" x14ac:dyDescent="0.15">
      <c r="AB45" s="627"/>
    </row>
    <row r="54" spans="25:26" x14ac:dyDescent="0.15">
      <c r="Y54" s="570" t="str">
        <f>市郡別!S38</f>
        <v>(2025年4月)</v>
      </c>
      <c r="Z54" s="570"/>
    </row>
  </sheetData>
  <mergeCells count="21">
    <mergeCell ref="A7:B8"/>
    <mergeCell ref="G2:G5"/>
    <mergeCell ref="H2:L5"/>
    <mergeCell ref="H1:L1"/>
    <mergeCell ref="A1:G1"/>
    <mergeCell ref="A9:A27"/>
    <mergeCell ref="B9:B17"/>
    <mergeCell ref="U2:Y5"/>
    <mergeCell ref="Z2:Z5"/>
    <mergeCell ref="O3:Q5"/>
    <mergeCell ref="R3:T5"/>
    <mergeCell ref="M2:N5"/>
    <mergeCell ref="A2:F5"/>
    <mergeCell ref="AB9:AB11"/>
    <mergeCell ref="Y54:Z54"/>
    <mergeCell ref="A28:B28"/>
    <mergeCell ref="B23:B25"/>
    <mergeCell ref="B26:B27"/>
    <mergeCell ref="B20:B22"/>
    <mergeCell ref="B18:B19"/>
    <mergeCell ref="AB14:AB45"/>
  </mergeCells>
  <phoneticPr fontId="5"/>
  <conditionalFormatting sqref="H18 E20:E27 E9:E18 K26 N9:N27 T9:T17 Z9:Z27 K9:K19 H9:H16">
    <cfRule type="cellIs" dxfId="8" priority="22" stopIfTrue="1" operator="greaterThan">
      <formula>D9</formula>
    </cfRule>
  </conditionalFormatting>
  <conditionalFormatting sqref="H20:H24">
    <cfRule type="cellIs" dxfId="7" priority="2" stopIfTrue="1" operator="greaterThan">
      <formula>G20</formula>
    </cfRule>
  </conditionalFormatting>
  <conditionalFormatting sqref="H26:H27">
    <cfRule type="cellIs" dxfId="6" priority="1" stopIfTrue="1" operator="greaterThan">
      <formula>G26</formula>
    </cfRule>
  </conditionalFormatting>
  <dataValidations count="2">
    <dataValidation allowBlank="1" showInputMessage="1" sqref="B26 B18 H1:H2 G2 A1:A2 I1:L1 B6 A9 B23 A6:A7 C6:L7 M1:Z7 C8:Z8 AB1:AB9 AB12 Y57:Z65536 Y52:Z55 N9:N16 B20 Y36:Z36 A28:A65536 AC30:IV65536 B29:B65536 Y38:Z50 C26:X65536 L17 AA1:AA17 C18:AA25 Y9:Z17 Y26:Z34 AC1:IV28 X17 O9:W17 AB14 AA26:AA65536 C9:H17 I12:I17 I9:I10 J9:K17 M9:M17 L9 L11:L15 AB46:AB65536" xr:uid="{3335319F-5B71-437C-A219-811F4FCD2EB1}"/>
    <dataValidation type="whole" allowBlank="1" showInputMessage="1" showErrorMessage="1" errorTitle="部数オーバー！" error="入力部数が持ち部数を超えていますので入力しなおしてください。" sqref="AC29:IV29" xr:uid="{1A6EE204-0C84-43A1-8EF2-BC88AF2D1ED2}">
      <formula1>5</formula1>
      <formula2>AB32</formula2>
    </dataValidation>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574274F-FF53-4699-B2AE-F9D0130FF3D7}">
  <sheetPr codeName="Sheet11"/>
  <dimension ref="A1:AG54"/>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33"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33"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33" ht="13.5" customHeight="1" x14ac:dyDescent="0.15">
      <c r="A3" s="615"/>
      <c r="B3" s="616"/>
      <c r="C3" s="616"/>
      <c r="D3" s="616"/>
      <c r="E3" s="616"/>
      <c r="F3" s="616"/>
      <c r="G3" s="602"/>
      <c r="H3" s="607"/>
      <c r="I3" s="608"/>
      <c r="J3" s="608"/>
      <c r="K3" s="608"/>
      <c r="L3" s="609"/>
      <c r="M3" s="563"/>
      <c r="N3" s="564"/>
      <c r="O3" s="583">
        <f>SUM(E31,H31,K31,N31,Q31,T31,W31,Z31)</f>
        <v>0</v>
      </c>
      <c r="P3" s="584"/>
      <c r="Q3" s="585"/>
      <c r="R3" s="592">
        <f>市郡別!M3</f>
        <v>0</v>
      </c>
      <c r="S3" s="593"/>
      <c r="T3" s="594"/>
      <c r="U3" s="574"/>
      <c r="V3" s="575"/>
      <c r="W3" s="575"/>
      <c r="X3" s="575"/>
      <c r="Y3" s="576"/>
      <c r="Z3" s="581"/>
    </row>
    <row r="4" spans="1:33"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33"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33" ht="7.5" customHeight="1" thickBot="1" x14ac:dyDescent="0.2"/>
    <row r="7" spans="1:33"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33"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33" ht="13.5" customHeight="1" x14ac:dyDescent="0.15">
      <c r="A9" s="636" t="s">
        <v>497</v>
      </c>
      <c r="B9" s="628" t="s">
        <v>489</v>
      </c>
      <c r="C9" s="462" t="s">
        <v>96</v>
      </c>
      <c r="D9" s="463">
        <v>4140</v>
      </c>
      <c r="E9" s="65"/>
      <c r="F9" s="198" t="s">
        <v>142</v>
      </c>
      <c r="G9" s="199">
        <v>210</v>
      </c>
      <c r="H9" s="65"/>
      <c r="I9" s="464" t="s">
        <v>142</v>
      </c>
      <c r="J9" s="465">
        <v>660</v>
      </c>
      <c r="K9" s="65"/>
      <c r="L9" s="451"/>
      <c r="M9" s="452"/>
      <c r="N9" s="67"/>
      <c r="O9" s="200"/>
      <c r="P9" s="199"/>
      <c r="Q9" s="201"/>
      <c r="R9" s="187" t="s">
        <v>142</v>
      </c>
      <c r="S9" s="199">
        <v>150</v>
      </c>
      <c r="T9" s="65"/>
      <c r="U9" s="200"/>
      <c r="V9" s="199"/>
      <c r="W9" s="201"/>
      <c r="X9" s="466" t="s">
        <v>97</v>
      </c>
      <c r="Y9" s="465"/>
      <c r="Z9" s="67"/>
      <c r="AA9" s="90"/>
      <c r="AB9" s="528" t="s">
        <v>157</v>
      </c>
      <c r="AE9" s="90"/>
      <c r="AF9" s="90"/>
      <c r="AG9" s="90"/>
    </row>
    <row r="10" spans="1:33" ht="13.5" customHeight="1" x14ac:dyDescent="0.15">
      <c r="A10" s="636"/>
      <c r="B10" s="628"/>
      <c r="C10" s="163" t="s">
        <v>136</v>
      </c>
      <c r="D10" s="430" t="s">
        <v>548</v>
      </c>
      <c r="E10" s="67"/>
      <c r="F10" s="198" t="s">
        <v>136</v>
      </c>
      <c r="G10" s="164">
        <v>360</v>
      </c>
      <c r="H10" s="65"/>
      <c r="I10" s="464" t="s">
        <v>136</v>
      </c>
      <c r="J10" s="463">
        <v>780</v>
      </c>
      <c r="K10" s="65"/>
      <c r="L10" s="451"/>
      <c r="M10" s="29"/>
      <c r="N10" s="67"/>
      <c r="O10" s="188"/>
      <c r="P10" s="164"/>
      <c r="Q10" s="202"/>
      <c r="R10" s="187"/>
      <c r="S10" s="164"/>
      <c r="T10" s="67"/>
      <c r="U10" s="188"/>
      <c r="V10" s="164"/>
      <c r="W10" s="202"/>
      <c r="X10" s="466" t="s">
        <v>204</v>
      </c>
      <c r="Y10" s="463">
        <v>150</v>
      </c>
      <c r="Z10" s="65"/>
      <c r="AA10" s="90"/>
      <c r="AB10" s="528"/>
      <c r="AE10" s="90"/>
      <c r="AF10" s="90"/>
      <c r="AG10" s="90"/>
    </row>
    <row r="11" spans="1:33" ht="13.5" customHeight="1" x14ac:dyDescent="0.15">
      <c r="A11" s="636"/>
      <c r="B11" s="628"/>
      <c r="C11" s="163"/>
      <c r="D11" s="164"/>
      <c r="E11" s="202"/>
      <c r="F11" s="198" t="s">
        <v>96</v>
      </c>
      <c r="G11" s="164">
        <v>330</v>
      </c>
      <c r="H11" s="65"/>
      <c r="I11" s="464" t="s">
        <v>137</v>
      </c>
      <c r="J11" s="463">
        <v>500</v>
      </c>
      <c r="K11" s="65"/>
      <c r="L11" s="451"/>
      <c r="M11" s="29"/>
      <c r="N11" s="67"/>
      <c r="O11" s="188"/>
      <c r="P11" s="164"/>
      <c r="Q11" s="202"/>
      <c r="R11" s="187"/>
      <c r="S11" s="164"/>
      <c r="T11" s="202"/>
      <c r="U11" s="188"/>
      <c r="V11" s="164"/>
      <c r="W11" s="202"/>
      <c r="X11" s="279" t="s">
        <v>205</v>
      </c>
      <c r="Y11" s="164">
        <v>0</v>
      </c>
      <c r="Z11" s="67"/>
      <c r="AA11" s="90"/>
      <c r="AB11" s="528"/>
      <c r="AE11" s="121"/>
      <c r="AF11" s="121"/>
      <c r="AG11" s="121"/>
    </row>
    <row r="12" spans="1:33" ht="13.5" customHeight="1" x14ac:dyDescent="0.15">
      <c r="A12" s="636"/>
      <c r="B12" s="628"/>
      <c r="C12" s="163" t="s">
        <v>98</v>
      </c>
      <c r="D12" s="430" t="s">
        <v>549</v>
      </c>
      <c r="E12" s="67"/>
      <c r="F12" s="382" t="s">
        <v>550</v>
      </c>
      <c r="G12" s="203"/>
      <c r="H12" s="67"/>
      <c r="I12" s="464" t="s">
        <v>98</v>
      </c>
      <c r="J12" s="463">
        <v>780</v>
      </c>
      <c r="K12" s="65"/>
      <c r="L12" s="451"/>
      <c r="M12" s="29"/>
      <c r="N12" s="67"/>
      <c r="O12" s="188"/>
      <c r="P12" s="164"/>
      <c r="Q12" s="202"/>
      <c r="R12" s="273"/>
      <c r="S12" s="203"/>
      <c r="T12" s="93"/>
      <c r="U12" s="188"/>
      <c r="V12" s="164"/>
      <c r="W12" s="202"/>
      <c r="X12" s="163" t="s">
        <v>552</v>
      </c>
      <c r="Y12" s="164">
        <v>0</v>
      </c>
      <c r="Z12" s="67"/>
      <c r="AA12" s="90"/>
      <c r="AB12" s="424">
        <v>11</v>
      </c>
      <c r="AE12" s="121"/>
      <c r="AF12" s="121"/>
      <c r="AG12" s="121"/>
    </row>
    <row r="13" spans="1:33" ht="13.5" customHeight="1" x14ac:dyDescent="0.15">
      <c r="A13" s="636"/>
      <c r="B13" s="628"/>
      <c r="C13" s="457" t="s">
        <v>138</v>
      </c>
      <c r="D13" s="463">
        <v>4850</v>
      </c>
      <c r="E13" s="65"/>
      <c r="F13" s="464" t="s">
        <v>389</v>
      </c>
      <c r="G13" s="463">
        <v>330</v>
      </c>
      <c r="H13" s="65"/>
      <c r="I13" s="464" t="s">
        <v>64</v>
      </c>
      <c r="J13" s="463">
        <v>300</v>
      </c>
      <c r="K13" s="65"/>
      <c r="L13" s="451"/>
      <c r="M13" s="29"/>
      <c r="N13" s="67"/>
      <c r="O13" s="188"/>
      <c r="P13" s="164"/>
      <c r="Q13" s="202"/>
      <c r="R13" s="159" t="s">
        <v>455</v>
      </c>
      <c r="S13" s="164"/>
      <c r="T13" s="67"/>
      <c r="U13" s="188"/>
      <c r="V13" s="164"/>
      <c r="W13" s="202"/>
      <c r="X13" s="457" t="s">
        <v>389</v>
      </c>
      <c r="Y13" s="463">
        <v>70</v>
      </c>
      <c r="Z13" s="65"/>
      <c r="AA13" s="90"/>
      <c r="AB13" s="424"/>
      <c r="AE13" s="121"/>
      <c r="AF13" s="121"/>
      <c r="AG13" s="121"/>
    </row>
    <row r="14" spans="1:33" ht="13.5" customHeight="1" x14ac:dyDescent="0.15">
      <c r="A14" s="636"/>
      <c r="B14" s="628"/>
      <c r="C14" s="159"/>
      <c r="D14" s="260"/>
      <c r="E14" s="67"/>
      <c r="F14" s="382" t="s">
        <v>551</v>
      </c>
      <c r="G14" s="260"/>
      <c r="H14" s="93"/>
      <c r="I14" s="205"/>
      <c r="J14" s="164"/>
      <c r="K14" s="202"/>
      <c r="L14" s="379"/>
      <c r="M14" s="371"/>
      <c r="N14" s="432"/>
      <c r="O14" s="188"/>
      <c r="P14" s="164"/>
      <c r="Q14" s="202"/>
      <c r="R14" s="187"/>
      <c r="S14" s="164"/>
      <c r="T14" s="202"/>
      <c r="U14" s="188"/>
      <c r="V14" s="164"/>
      <c r="W14" s="202"/>
      <c r="X14" s="163"/>
      <c r="Y14" s="164"/>
      <c r="Z14" s="202"/>
      <c r="AA14" s="90"/>
      <c r="AB14" s="627" t="s">
        <v>206</v>
      </c>
      <c r="AE14" s="121"/>
      <c r="AF14" s="121"/>
      <c r="AG14" s="121"/>
    </row>
    <row r="15" spans="1:33" ht="13.5" customHeight="1" x14ac:dyDescent="0.15">
      <c r="A15" s="636"/>
      <c r="B15" s="628"/>
      <c r="C15" s="159" t="s">
        <v>544</v>
      </c>
      <c r="D15" s="164">
        <v>350</v>
      </c>
      <c r="E15" s="65"/>
      <c r="F15" s="158" t="s">
        <v>389</v>
      </c>
      <c r="G15" s="164">
        <v>30</v>
      </c>
      <c r="H15" s="65"/>
      <c r="I15" s="163"/>
      <c r="J15" s="164"/>
      <c r="K15" s="202"/>
      <c r="L15" s="379"/>
      <c r="M15" s="29"/>
      <c r="N15" s="67"/>
      <c r="O15" s="188"/>
      <c r="P15" s="164"/>
      <c r="Q15" s="202"/>
      <c r="R15" s="159" t="s">
        <v>455</v>
      </c>
      <c r="S15" s="164"/>
      <c r="T15" s="202"/>
      <c r="U15" s="188"/>
      <c r="V15" s="164"/>
      <c r="W15" s="202"/>
      <c r="X15" s="120" t="s">
        <v>389</v>
      </c>
      <c r="Y15" s="164">
        <v>10</v>
      </c>
      <c r="Z15" s="65"/>
      <c r="AA15" s="90"/>
      <c r="AB15" s="627"/>
    </row>
    <row r="16" spans="1:33" ht="13.5" customHeight="1" x14ac:dyDescent="0.15">
      <c r="A16" s="636"/>
      <c r="B16" s="629"/>
      <c r="C16" s="177" t="s">
        <v>545</v>
      </c>
      <c r="D16" s="126">
        <v>30</v>
      </c>
      <c r="E16" s="68"/>
      <c r="F16" s="209"/>
      <c r="G16" s="126"/>
      <c r="H16" s="99"/>
      <c r="I16" s="191"/>
      <c r="J16" s="126"/>
      <c r="K16" s="129"/>
      <c r="L16" s="453"/>
      <c r="M16" s="454"/>
      <c r="N16" s="455"/>
      <c r="O16" s="191"/>
      <c r="P16" s="126"/>
      <c r="Q16" s="129"/>
      <c r="R16" s="191"/>
      <c r="S16" s="126"/>
      <c r="T16" s="129"/>
      <c r="U16" s="191"/>
      <c r="V16" s="126"/>
      <c r="W16" s="129"/>
      <c r="X16" s="191"/>
      <c r="Y16" s="126"/>
      <c r="Z16" s="129"/>
      <c r="AA16" s="90"/>
      <c r="AB16" s="627"/>
    </row>
    <row r="17" spans="1:33" ht="13.5" customHeight="1" x14ac:dyDescent="0.15">
      <c r="A17" s="636"/>
      <c r="B17" s="568" t="s">
        <v>252</v>
      </c>
      <c r="C17" s="277" t="s">
        <v>546</v>
      </c>
      <c r="D17" s="95">
        <v>240</v>
      </c>
      <c r="E17" s="70"/>
      <c r="F17" s="277" t="s">
        <v>389</v>
      </c>
      <c r="G17" s="95">
        <v>40</v>
      </c>
      <c r="H17" s="70"/>
      <c r="I17" s="206" t="s">
        <v>455</v>
      </c>
      <c r="J17" s="95"/>
      <c r="K17" s="108"/>
      <c r="L17" s="380"/>
      <c r="M17" s="42"/>
      <c r="N17" s="368"/>
      <c r="O17" s="175"/>
      <c r="P17" s="95"/>
      <c r="Q17" s="108"/>
      <c r="R17" s="274" t="s">
        <v>455</v>
      </c>
      <c r="S17" s="95"/>
      <c r="T17" s="108"/>
      <c r="U17" s="109"/>
      <c r="V17" s="95"/>
      <c r="W17" s="108"/>
      <c r="X17" s="109"/>
      <c r="Y17" s="95"/>
      <c r="Z17" s="108">
        <v>0</v>
      </c>
      <c r="AA17" s="90"/>
      <c r="AB17" s="627"/>
    </row>
    <row r="18" spans="1:33" ht="13.5" customHeight="1" x14ac:dyDescent="0.15">
      <c r="A18" s="636"/>
      <c r="B18" s="569"/>
      <c r="C18" s="177"/>
      <c r="D18" s="101"/>
      <c r="E18" s="208"/>
      <c r="F18" s="177"/>
      <c r="G18" s="101"/>
      <c r="H18" s="103"/>
      <c r="I18" s="209"/>
      <c r="J18" s="101"/>
      <c r="K18" s="103"/>
      <c r="L18" s="449"/>
      <c r="M18" s="443"/>
      <c r="N18" s="456"/>
      <c r="O18" s="102"/>
      <c r="P18" s="101"/>
      <c r="Q18" s="103"/>
      <c r="R18" s="212"/>
      <c r="S18" s="101"/>
      <c r="T18" s="103"/>
      <c r="U18" s="104"/>
      <c r="V18" s="101"/>
      <c r="W18" s="103"/>
      <c r="X18" s="104"/>
      <c r="Y18" s="101"/>
      <c r="Z18" s="103"/>
      <c r="AA18" s="90"/>
      <c r="AB18" s="627"/>
    </row>
    <row r="19" spans="1:33" ht="13.5" customHeight="1" x14ac:dyDescent="0.15">
      <c r="A19" s="636"/>
      <c r="B19" s="568" t="s">
        <v>253</v>
      </c>
      <c r="C19" s="94" t="s">
        <v>547</v>
      </c>
      <c r="D19" s="95">
        <v>290</v>
      </c>
      <c r="E19" s="70"/>
      <c r="F19" s="277" t="s">
        <v>389</v>
      </c>
      <c r="G19" s="95">
        <v>60</v>
      </c>
      <c r="H19" s="70"/>
      <c r="I19" s="460" t="s">
        <v>102</v>
      </c>
      <c r="J19" s="461">
        <v>100</v>
      </c>
      <c r="K19" s="70"/>
      <c r="L19" s="380"/>
      <c r="M19" s="42"/>
      <c r="N19" s="368"/>
      <c r="O19" s="175"/>
      <c r="P19" s="95"/>
      <c r="Q19" s="108"/>
      <c r="R19" s="207" t="s">
        <v>455</v>
      </c>
      <c r="S19" s="95"/>
      <c r="T19" s="108"/>
      <c r="U19" s="109"/>
      <c r="V19" s="95"/>
      <c r="W19" s="108"/>
      <c r="X19" s="109"/>
      <c r="Y19" s="95"/>
      <c r="Z19" s="108">
        <v>0</v>
      </c>
      <c r="AA19" s="90"/>
      <c r="AB19" s="627"/>
    </row>
    <row r="20" spans="1:33" ht="13.5" customHeight="1" x14ac:dyDescent="0.15">
      <c r="A20" s="637"/>
      <c r="B20" s="569"/>
      <c r="C20" s="210"/>
      <c r="D20" s="135"/>
      <c r="E20" s="211"/>
      <c r="F20" s="212"/>
      <c r="G20" s="135"/>
      <c r="H20" s="116"/>
      <c r="I20" s="213"/>
      <c r="J20" s="135"/>
      <c r="K20" s="116"/>
      <c r="L20" s="429"/>
      <c r="M20" s="60"/>
      <c r="N20" s="284"/>
      <c r="O20" s="192"/>
      <c r="P20" s="135"/>
      <c r="Q20" s="195"/>
      <c r="R20" s="214"/>
      <c r="S20" s="135"/>
      <c r="T20" s="195"/>
      <c r="U20" s="193"/>
      <c r="V20" s="135"/>
      <c r="W20" s="195"/>
      <c r="X20" s="193"/>
      <c r="Y20" s="135"/>
      <c r="Z20" s="195"/>
      <c r="AA20" s="90"/>
      <c r="AB20" s="627"/>
    </row>
    <row r="21" spans="1:33" s="141" customFormat="1" ht="13.5" customHeight="1" thickBot="1" x14ac:dyDescent="0.2">
      <c r="A21" s="634">
        <f>SUM(D21,G21,J21,M21,P21,S21,V21,Y21)</f>
        <v>14760</v>
      </c>
      <c r="B21" s="661"/>
      <c r="C21" s="137" t="s">
        <v>263</v>
      </c>
      <c r="D21" s="138">
        <f>SUM(D9:D20)</f>
        <v>9900</v>
      </c>
      <c r="E21" s="168">
        <f>SUM(E9:E20)</f>
        <v>0</v>
      </c>
      <c r="F21" s="137" t="s">
        <v>263</v>
      </c>
      <c r="G21" s="138">
        <f>SUM(G9:G20)</f>
        <v>1360</v>
      </c>
      <c r="H21" s="168">
        <f>SUM(H9:H20)</f>
        <v>0</v>
      </c>
      <c r="I21" s="137" t="s">
        <v>263</v>
      </c>
      <c r="J21" s="138">
        <f>SUM(J9:J20)</f>
        <v>3120</v>
      </c>
      <c r="K21" s="168">
        <f>SUM(K9:K20)</f>
        <v>0</v>
      </c>
      <c r="L21" s="137" t="s">
        <v>263</v>
      </c>
      <c r="M21" s="138">
        <f>SUM(M9:M20)</f>
        <v>0</v>
      </c>
      <c r="N21" s="168">
        <f>SUM(N9:N20)</f>
        <v>0</v>
      </c>
      <c r="O21" s="137" t="s">
        <v>263</v>
      </c>
      <c r="P21" s="138">
        <f>SUM(P9:P20)</f>
        <v>0</v>
      </c>
      <c r="Q21" s="168">
        <f>SUM(Q9:Q20)</f>
        <v>0</v>
      </c>
      <c r="R21" s="137" t="s">
        <v>263</v>
      </c>
      <c r="S21" s="138">
        <f>SUM(S9:S20)</f>
        <v>150</v>
      </c>
      <c r="T21" s="168">
        <f>SUM(T9:T20)</f>
        <v>0</v>
      </c>
      <c r="U21" s="137" t="s">
        <v>263</v>
      </c>
      <c r="V21" s="138">
        <f>SUM(V9:V20)</f>
        <v>0</v>
      </c>
      <c r="W21" s="168">
        <f>SUM(W9:W20)</f>
        <v>0</v>
      </c>
      <c r="X21" s="137" t="s">
        <v>263</v>
      </c>
      <c r="Y21" s="138">
        <f>SUM(Y9:Y20)</f>
        <v>230</v>
      </c>
      <c r="Z21" s="168">
        <f>SUM(Z9:Z20)</f>
        <v>0</v>
      </c>
      <c r="AA21" s="140"/>
      <c r="AB21" s="627"/>
    </row>
    <row r="22" spans="1:33" ht="13.5" customHeight="1" x14ac:dyDescent="0.15">
      <c r="A22" s="180"/>
      <c r="B22" s="181"/>
      <c r="C22" s="142"/>
      <c r="D22" s="143"/>
      <c r="E22" s="144"/>
      <c r="F22" s="142"/>
      <c r="G22" s="143"/>
      <c r="H22" s="144"/>
      <c r="I22" s="142"/>
      <c r="J22" s="143"/>
      <c r="K22" s="144"/>
      <c r="L22" s="142"/>
      <c r="M22" s="143"/>
      <c r="N22" s="144"/>
      <c r="O22" s="142"/>
      <c r="P22" s="143"/>
      <c r="Q22" s="144"/>
      <c r="R22" s="142"/>
      <c r="S22" s="143"/>
      <c r="T22" s="144"/>
      <c r="U22" s="182"/>
      <c r="V22" s="143"/>
      <c r="W22" s="144"/>
      <c r="X22" s="182"/>
      <c r="Y22" s="143"/>
      <c r="Z22" s="146"/>
      <c r="AA22" s="90"/>
      <c r="AB22" s="627"/>
    </row>
    <row r="23" spans="1:33" ht="13.5" customHeight="1" x14ac:dyDescent="0.15">
      <c r="A23" s="633" t="s">
        <v>107</v>
      </c>
      <c r="B23" s="568" t="s">
        <v>254</v>
      </c>
      <c r="C23" s="94" t="s">
        <v>103</v>
      </c>
      <c r="D23" s="95">
        <v>670</v>
      </c>
      <c r="E23" s="65"/>
      <c r="F23" s="190" t="s">
        <v>389</v>
      </c>
      <c r="G23" s="95">
        <v>150</v>
      </c>
      <c r="H23" s="65"/>
      <c r="I23" s="460" t="s">
        <v>103</v>
      </c>
      <c r="J23" s="461">
        <v>530</v>
      </c>
      <c r="K23" s="65"/>
      <c r="L23" s="159"/>
      <c r="M23" s="95"/>
      <c r="N23" s="67"/>
      <c r="O23" s="215"/>
      <c r="P23" s="95"/>
      <c r="Q23" s="108"/>
      <c r="R23" s="274" t="s">
        <v>455</v>
      </c>
      <c r="S23" s="95"/>
      <c r="T23" s="108"/>
      <c r="U23" s="215"/>
      <c r="V23" s="95"/>
      <c r="W23" s="108"/>
      <c r="X23" s="160" t="s">
        <v>389</v>
      </c>
      <c r="Y23" s="95">
        <v>30</v>
      </c>
      <c r="Z23" s="65"/>
      <c r="AA23" s="90"/>
      <c r="AB23" s="627"/>
    </row>
    <row r="24" spans="1:33" ht="13.5" customHeight="1" x14ac:dyDescent="0.15">
      <c r="A24" s="626"/>
      <c r="B24" s="567"/>
      <c r="C24" s="159" t="s">
        <v>328</v>
      </c>
      <c r="D24" s="164">
        <v>540</v>
      </c>
      <c r="E24" s="65"/>
      <c r="F24" s="273" t="s">
        <v>104</v>
      </c>
      <c r="G24" s="164">
        <v>110</v>
      </c>
      <c r="H24" s="65"/>
      <c r="I24" s="198" t="s">
        <v>203</v>
      </c>
      <c r="J24" s="164">
        <v>130</v>
      </c>
      <c r="K24" s="65"/>
      <c r="L24" s="159"/>
      <c r="M24" s="164"/>
      <c r="N24" s="67"/>
      <c r="O24" s="216"/>
      <c r="P24" s="164"/>
      <c r="Q24" s="217"/>
      <c r="R24" s="273" t="s">
        <v>554</v>
      </c>
      <c r="S24" s="164"/>
      <c r="T24" s="217"/>
      <c r="U24" s="216"/>
      <c r="V24" s="164"/>
      <c r="W24" s="217"/>
      <c r="X24" s="163" t="s">
        <v>389</v>
      </c>
      <c r="Y24" s="164">
        <v>10</v>
      </c>
      <c r="Z24" s="65"/>
      <c r="AA24" s="90"/>
      <c r="AB24" s="627"/>
    </row>
    <row r="25" spans="1:33" ht="13.5" customHeight="1" x14ac:dyDescent="0.15">
      <c r="A25" s="626"/>
      <c r="B25" s="569"/>
      <c r="C25" s="210" t="s">
        <v>202</v>
      </c>
      <c r="D25" s="135"/>
      <c r="E25" s="195"/>
      <c r="F25" s="212" t="s">
        <v>553</v>
      </c>
      <c r="G25" s="135">
        <v>30</v>
      </c>
      <c r="H25" s="69"/>
      <c r="I25" s="213" t="s">
        <v>104</v>
      </c>
      <c r="J25" s="135">
        <v>150</v>
      </c>
      <c r="K25" s="69"/>
      <c r="L25" s="212"/>
      <c r="M25" s="135"/>
      <c r="N25" s="284"/>
      <c r="O25" s="192"/>
      <c r="P25" s="135"/>
      <c r="Q25" s="195"/>
      <c r="R25" s="192"/>
      <c r="S25" s="135"/>
      <c r="T25" s="195"/>
      <c r="U25" s="192"/>
      <c r="V25" s="135"/>
      <c r="W25" s="195"/>
      <c r="X25" s="192"/>
      <c r="Y25" s="135"/>
      <c r="Z25" s="195"/>
      <c r="AA25" s="90"/>
      <c r="AB25" s="627"/>
      <c r="AE25" s="90"/>
      <c r="AF25" s="90"/>
      <c r="AG25" s="90"/>
    </row>
    <row r="26" spans="1:33" ht="13.5" customHeight="1" x14ac:dyDescent="0.15">
      <c r="A26" s="626"/>
      <c r="B26" s="568" t="s">
        <v>384</v>
      </c>
      <c r="C26" s="159" t="s">
        <v>329</v>
      </c>
      <c r="D26" s="92">
        <v>220</v>
      </c>
      <c r="E26" s="65"/>
      <c r="F26" s="159" t="s">
        <v>389</v>
      </c>
      <c r="G26" s="92">
        <v>90</v>
      </c>
      <c r="H26" s="65"/>
      <c r="I26" s="159" t="s">
        <v>455</v>
      </c>
      <c r="J26" s="92"/>
      <c r="K26" s="112"/>
      <c r="L26" s="159"/>
      <c r="M26" s="92"/>
      <c r="N26" s="67"/>
      <c r="O26" s="161"/>
      <c r="P26" s="92"/>
      <c r="Q26" s="112"/>
      <c r="R26" s="159" t="s">
        <v>455</v>
      </c>
      <c r="S26" s="92"/>
      <c r="T26" s="112"/>
      <c r="U26" s="161"/>
      <c r="V26" s="92"/>
      <c r="W26" s="112"/>
      <c r="X26" s="110" t="s">
        <v>389</v>
      </c>
      <c r="Y26" s="92">
        <v>10</v>
      </c>
      <c r="Z26" s="65"/>
      <c r="AA26" s="90"/>
      <c r="AB26" s="627"/>
      <c r="AE26" s="121"/>
      <c r="AF26" s="121"/>
      <c r="AG26" s="121"/>
    </row>
    <row r="27" spans="1:33" ht="13.5" customHeight="1" x14ac:dyDescent="0.15">
      <c r="A27" s="626"/>
      <c r="B27" s="567"/>
      <c r="C27" s="163" t="s">
        <v>105</v>
      </c>
      <c r="D27" s="164">
        <v>430</v>
      </c>
      <c r="E27" s="65"/>
      <c r="F27" s="187" t="s">
        <v>365</v>
      </c>
      <c r="G27" s="164"/>
      <c r="H27" s="202"/>
      <c r="I27" s="198" t="s">
        <v>105</v>
      </c>
      <c r="J27" s="164">
        <v>320</v>
      </c>
      <c r="K27" s="65"/>
      <c r="L27" s="187"/>
      <c r="M27" s="164"/>
      <c r="N27" s="202"/>
      <c r="O27" s="218"/>
      <c r="P27" s="164"/>
      <c r="Q27" s="202"/>
      <c r="R27" s="279" t="s">
        <v>365</v>
      </c>
      <c r="S27" s="164"/>
      <c r="T27" s="202"/>
      <c r="U27" s="218"/>
      <c r="V27" s="164"/>
      <c r="W27" s="202"/>
      <c r="X27" s="279" t="s">
        <v>365</v>
      </c>
      <c r="Y27" s="164">
        <v>20</v>
      </c>
      <c r="Z27" s="65"/>
      <c r="AA27" s="90"/>
      <c r="AB27" s="627"/>
      <c r="AE27" s="121"/>
      <c r="AF27" s="121"/>
      <c r="AG27" s="121"/>
    </row>
    <row r="28" spans="1:33" ht="13.5" customHeight="1" x14ac:dyDescent="0.15">
      <c r="A28" s="626"/>
      <c r="B28" s="569"/>
      <c r="C28" s="210" t="s">
        <v>106</v>
      </c>
      <c r="D28" s="135"/>
      <c r="E28" s="93"/>
      <c r="F28" s="212" t="s">
        <v>106</v>
      </c>
      <c r="G28" s="164">
        <v>200</v>
      </c>
      <c r="H28" s="65"/>
      <c r="I28" s="213" t="s">
        <v>106</v>
      </c>
      <c r="J28" s="135">
        <v>70</v>
      </c>
      <c r="K28" s="65"/>
      <c r="L28" s="212"/>
      <c r="M28" s="135"/>
      <c r="N28" s="195"/>
      <c r="O28" s="219"/>
      <c r="P28" s="135"/>
      <c r="Q28" s="195"/>
      <c r="R28" s="212" t="s">
        <v>555</v>
      </c>
      <c r="S28" s="135"/>
      <c r="T28" s="195"/>
      <c r="U28" s="219"/>
      <c r="V28" s="135"/>
      <c r="W28" s="195"/>
      <c r="X28" s="212"/>
      <c r="Y28" s="135"/>
      <c r="Z28" s="195"/>
      <c r="AA28" s="90"/>
      <c r="AB28" s="627"/>
      <c r="AE28" s="121"/>
      <c r="AF28" s="121"/>
      <c r="AG28" s="121"/>
    </row>
    <row r="29" spans="1:33" s="141" customFormat="1" ht="13.5" customHeight="1" thickBot="1" x14ac:dyDescent="0.2">
      <c r="A29" s="634">
        <f>SUM(D29,G29,J29,M29,P29,S29,V29,Y29)</f>
        <v>3710</v>
      </c>
      <c r="B29" s="661"/>
      <c r="C29" s="167" t="s">
        <v>262</v>
      </c>
      <c r="D29" s="138">
        <f>SUM(D23:D28)</f>
        <v>1860</v>
      </c>
      <c r="E29" s="168">
        <f>SUM(E23:E28)</f>
        <v>0</v>
      </c>
      <c r="F29" s="167" t="s">
        <v>262</v>
      </c>
      <c r="G29" s="138">
        <f>SUM(G23:G28)</f>
        <v>580</v>
      </c>
      <c r="H29" s="168">
        <f>SUM(H23:H28)</f>
        <v>0</v>
      </c>
      <c r="I29" s="167" t="s">
        <v>262</v>
      </c>
      <c r="J29" s="138">
        <f>SUM(J23:J28)</f>
        <v>1200</v>
      </c>
      <c r="K29" s="168">
        <f>SUM(K23:K28)</f>
        <v>0</v>
      </c>
      <c r="L29" s="167" t="s">
        <v>262</v>
      </c>
      <c r="M29" s="138">
        <f>SUM(M23:M28)</f>
        <v>0</v>
      </c>
      <c r="N29" s="168">
        <f>SUM(N23:N28)</f>
        <v>0</v>
      </c>
      <c r="O29" s="167" t="s">
        <v>262</v>
      </c>
      <c r="P29" s="138">
        <f>SUM(P23:P28)</f>
        <v>0</v>
      </c>
      <c r="Q29" s="168">
        <f>SUM(Q23:Q28)</f>
        <v>0</v>
      </c>
      <c r="R29" s="167" t="s">
        <v>262</v>
      </c>
      <c r="S29" s="138">
        <f>SUM(S23:S28)</f>
        <v>0</v>
      </c>
      <c r="T29" s="168">
        <f>SUM(T23:T28)</f>
        <v>0</v>
      </c>
      <c r="U29" s="167" t="s">
        <v>262</v>
      </c>
      <c r="V29" s="138">
        <f>SUM(V23:V28)</f>
        <v>0</v>
      </c>
      <c r="W29" s="168">
        <f>SUM(W23:W28)</f>
        <v>0</v>
      </c>
      <c r="X29" s="167" t="s">
        <v>262</v>
      </c>
      <c r="Y29" s="138">
        <f>SUM(Y23:Y28)</f>
        <v>70</v>
      </c>
      <c r="Z29" s="168">
        <f>SUM(Z23:Z28)</f>
        <v>0</v>
      </c>
      <c r="AA29" s="140"/>
      <c r="AB29" s="627"/>
    </row>
    <row r="30" spans="1:33" ht="13.5" customHeight="1" x14ac:dyDescent="0.15">
      <c r="A30" s="180"/>
      <c r="B30" s="181"/>
      <c r="C30" s="142"/>
      <c r="D30" s="143"/>
      <c r="E30" s="144"/>
      <c r="F30" s="142"/>
      <c r="G30" s="143"/>
      <c r="H30" s="144"/>
      <c r="I30" s="145"/>
      <c r="J30" s="143"/>
      <c r="K30" s="144"/>
      <c r="L30" s="142"/>
      <c r="M30" s="143"/>
      <c r="N30" s="144"/>
      <c r="O30" s="142"/>
      <c r="P30" s="143"/>
      <c r="Q30" s="144"/>
      <c r="R30" s="142"/>
      <c r="S30" s="143"/>
      <c r="T30" s="144"/>
      <c r="U30" s="182"/>
      <c r="V30" s="143"/>
      <c r="W30" s="144"/>
      <c r="X30" s="182"/>
      <c r="Y30" s="143"/>
      <c r="Z30" s="146"/>
      <c r="AA30" s="90"/>
      <c r="AB30" s="627"/>
    </row>
    <row r="31" spans="1:33" s="141" customFormat="1" ht="13.5" customHeight="1" thickBot="1" x14ac:dyDescent="0.2">
      <c r="A31" s="619">
        <f>SUM(D31,G31,J31,M31,P31,S31,V31,Y31)</f>
        <v>18470</v>
      </c>
      <c r="B31" s="620"/>
      <c r="C31" s="137" t="s">
        <v>263</v>
      </c>
      <c r="D31" s="138">
        <f>SUM(D21,D29)</f>
        <v>11760</v>
      </c>
      <c r="E31" s="139">
        <f>SUM(E21,E29)</f>
        <v>0</v>
      </c>
      <c r="F31" s="137" t="s">
        <v>263</v>
      </c>
      <c r="G31" s="138">
        <f>SUM(G21,G29)</f>
        <v>1940</v>
      </c>
      <c r="H31" s="139">
        <f>SUM(H21,H29)</f>
        <v>0</v>
      </c>
      <c r="I31" s="137" t="s">
        <v>263</v>
      </c>
      <c r="J31" s="138">
        <f>SUM(J21,J29)</f>
        <v>4320</v>
      </c>
      <c r="K31" s="139">
        <f>SUM(K21,K29)</f>
        <v>0</v>
      </c>
      <c r="L31" s="137" t="s">
        <v>263</v>
      </c>
      <c r="M31" s="138">
        <f>SUM(M21,M29)</f>
        <v>0</v>
      </c>
      <c r="N31" s="139">
        <f>SUM(N21,N29)</f>
        <v>0</v>
      </c>
      <c r="O31" s="137" t="s">
        <v>263</v>
      </c>
      <c r="P31" s="138">
        <f>SUM(P21,P29)</f>
        <v>0</v>
      </c>
      <c r="Q31" s="139">
        <f>SUM(Q21,Q29)</f>
        <v>0</v>
      </c>
      <c r="R31" s="137" t="s">
        <v>263</v>
      </c>
      <c r="S31" s="138">
        <f>SUM(S21,S29)</f>
        <v>150</v>
      </c>
      <c r="T31" s="139">
        <f>SUM(T21,T29)</f>
        <v>0</v>
      </c>
      <c r="U31" s="137" t="s">
        <v>263</v>
      </c>
      <c r="V31" s="138">
        <f>SUM(V21,V29)</f>
        <v>0</v>
      </c>
      <c r="W31" s="139">
        <f>SUM(W21,W29)</f>
        <v>0</v>
      </c>
      <c r="X31" s="137" t="s">
        <v>263</v>
      </c>
      <c r="Y31" s="138">
        <f>SUM(Y21,Y29)</f>
        <v>300</v>
      </c>
      <c r="Z31" s="139">
        <f>SUM(Z21,Z29)</f>
        <v>0</v>
      </c>
      <c r="AA31" s="140"/>
      <c r="AB31" s="627"/>
    </row>
    <row r="32" spans="1:33" ht="13.5" customHeight="1" x14ac:dyDescent="0.15">
      <c r="A32" s="197"/>
      <c r="B32" s="186"/>
      <c r="C32" s="149"/>
      <c r="D32" s="149"/>
      <c r="E32" s="150"/>
      <c r="F32" s="149"/>
      <c r="G32" s="149"/>
      <c r="H32" s="150"/>
      <c r="I32" s="149"/>
      <c r="J32" s="149"/>
      <c r="K32" s="150"/>
      <c r="L32" s="149"/>
      <c r="M32" s="149"/>
      <c r="N32" s="150"/>
      <c r="O32" s="149"/>
      <c r="P32" s="149"/>
      <c r="Q32" s="150"/>
      <c r="R32" s="149"/>
      <c r="S32" s="149"/>
      <c r="T32" s="150"/>
      <c r="U32" s="149"/>
      <c r="V32" s="149"/>
      <c r="W32" s="150"/>
      <c r="X32" s="151"/>
      <c r="Y32" s="151"/>
      <c r="Z32" s="150"/>
      <c r="AA32" s="90"/>
      <c r="AB32" s="627"/>
    </row>
    <row r="33" spans="1:28" ht="13.5" customHeight="1" x14ac:dyDescent="0.15">
      <c r="A33" s="186" t="s">
        <v>507</v>
      </c>
      <c r="B33" s="186"/>
      <c r="C33" s="149"/>
      <c r="D33" s="149"/>
      <c r="E33" s="152"/>
      <c r="F33" s="149"/>
      <c r="G33" s="149"/>
      <c r="H33" s="152"/>
      <c r="I33" s="149"/>
      <c r="J33" s="149"/>
      <c r="K33" s="152"/>
      <c r="L33" s="149"/>
      <c r="M33" s="149"/>
      <c r="N33" s="152"/>
      <c r="O33" s="149"/>
      <c r="P33" s="149"/>
      <c r="Q33" s="152"/>
      <c r="R33" s="149"/>
      <c r="S33" s="149"/>
      <c r="T33" s="152"/>
      <c r="U33" s="149"/>
      <c r="V33" s="149"/>
      <c r="W33" s="152"/>
      <c r="X33" s="149"/>
      <c r="Y33" s="149"/>
      <c r="Z33" s="150"/>
      <c r="AA33" s="90"/>
      <c r="AB33" s="627"/>
    </row>
    <row r="34" spans="1:28" ht="13.5" customHeight="1" x14ac:dyDescent="0.15">
      <c r="AB34" s="627"/>
    </row>
    <row r="35" spans="1:28" ht="13.5" customHeight="1" x14ac:dyDescent="0.15">
      <c r="AB35" s="627"/>
    </row>
    <row r="36" spans="1:28" ht="13.5" customHeight="1" x14ac:dyDescent="0.15">
      <c r="AB36" s="627"/>
    </row>
    <row r="37" spans="1:28" ht="13.5" customHeight="1" x14ac:dyDescent="0.15">
      <c r="AB37" s="627"/>
    </row>
    <row r="38" spans="1:28" x14ac:dyDescent="0.15">
      <c r="AB38" s="627"/>
    </row>
    <row r="39" spans="1:28" x14ac:dyDescent="0.15">
      <c r="AB39" s="627"/>
    </row>
    <row r="40" spans="1:28" x14ac:dyDescent="0.15">
      <c r="AB40" s="627"/>
    </row>
    <row r="41" spans="1:28" x14ac:dyDescent="0.15">
      <c r="AB41" s="627"/>
    </row>
    <row r="42" spans="1:28" x14ac:dyDescent="0.15">
      <c r="AB42" s="627"/>
    </row>
    <row r="43" spans="1:28" x14ac:dyDescent="0.15">
      <c r="AB43" s="627"/>
    </row>
    <row r="44" spans="1:28" x14ac:dyDescent="0.15">
      <c r="AB44" s="627"/>
    </row>
    <row r="45" spans="1:28" x14ac:dyDescent="0.15">
      <c r="AB45" s="627"/>
    </row>
    <row r="54" spans="25:26" x14ac:dyDescent="0.15">
      <c r="Y54" s="570" t="str">
        <f>市郡別!S38</f>
        <v>(2025年4月)</v>
      </c>
      <c r="Z54" s="570"/>
    </row>
  </sheetData>
  <mergeCells count="24">
    <mergeCell ref="A1:G1"/>
    <mergeCell ref="H1:L1"/>
    <mergeCell ref="B23:B25"/>
    <mergeCell ref="B26:B28"/>
    <mergeCell ref="A7:B8"/>
    <mergeCell ref="A23:A28"/>
    <mergeCell ref="A21:B21"/>
    <mergeCell ref="H2:L5"/>
    <mergeCell ref="B9:B16"/>
    <mergeCell ref="M2:N5"/>
    <mergeCell ref="A2:F5"/>
    <mergeCell ref="G2:G5"/>
    <mergeCell ref="U2:Y5"/>
    <mergeCell ref="Z2:Z5"/>
    <mergeCell ref="O3:Q5"/>
    <mergeCell ref="R3:T5"/>
    <mergeCell ref="Y54:Z54"/>
    <mergeCell ref="AB9:AB11"/>
    <mergeCell ref="A29:B29"/>
    <mergeCell ref="A31:B31"/>
    <mergeCell ref="B17:B18"/>
    <mergeCell ref="B19:B20"/>
    <mergeCell ref="A9:A20"/>
    <mergeCell ref="AB14:AB45"/>
  </mergeCells>
  <phoneticPr fontId="5"/>
  <conditionalFormatting sqref="H14 K14 T10:T12 Z11 Z25 N25 K26 H27 E25 E18 N18 E11 N27 Z14">
    <cfRule type="cellIs" dxfId="5" priority="41" stopIfTrue="1" operator="greaterThan">
      <formula>#REF!</formula>
    </cfRule>
  </conditionalFormatting>
  <conditionalFormatting sqref="Z26:Z27 Z23:Z24 Z15 Z13 Z9:Z10 T13 T9 N26 N23:N24 N19 N17 N15 N9:N13 K27:K28 K23:K25 K19 H28 H19 E26:E27 E23:E24 E19 E15:E17 E13 E9 H9:H13 K9:K13 H23:H26">
    <cfRule type="cellIs" dxfId="4" priority="4" stopIfTrue="1" operator="greaterThan">
      <formula>D9</formula>
    </cfRule>
  </conditionalFormatting>
  <conditionalFormatting sqref="Z12">
    <cfRule type="cellIs" dxfId="3" priority="3" stopIfTrue="1" operator="greaterThan">
      <formula>#REF!</formula>
    </cfRule>
  </conditionalFormatting>
  <conditionalFormatting sqref="H15">
    <cfRule type="cellIs" dxfId="2" priority="2" stopIfTrue="1" operator="greaterThan">
      <formula>G15</formula>
    </cfRule>
  </conditionalFormatting>
  <conditionalFormatting sqref="H17">
    <cfRule type="cellIs" dxfId="1" priority="1" stopIfTrue="1" operator="greaterThan">
      <formula>G17</formula>
    </cfRule>
  </conditionalFormatting>
  <dataValidations count="1">
    <dataValidation allowBlank="1" showInputMessage="1" sqref="B30 L21:N22 C8:Z8 M1:Z7 C6:L7 A6:A7 A9 B6 I1:L1 A1:A2 G2 L17:M18 H1:H2 F9:K18 B26 F21:K25 F19:M20 N23:N24 L23:M25 AB1:AB9 AB12 Y52:Z55 Y57:Z65536 N17 N19 Y29:Z35 B19 B21:B23 B17 L9:N16 O9:Z28 F26:N28 AA1:AA1048576 C9:E65536 Y37:Z50 AC1:IV1048576 F29:X65536 B32:B65536 A21:A65536 AB14 AB46:AB65536" xr:uid="{2BF538CC-95DB-41B1-A0A0-1C30EC161937}"/>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B38805-A25C-4403-B86C-2AF067335488}">
  <sheetPr codeName="Sheet12"/>
  <dimension ref="A1:AG54"/>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28"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28"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28" ht="13.5" customHeight="1" x14ac:dyDescent="0.15">
      <c r="A3" s="615"/>
      <c r="B3" s="616"/>
      <c r="C3" s="616"/>
      <c r="D3" s="616"/>
      <c r="E3" s="616"/>
      <c r="F3" s="616"/>
      <c r="G3" s="602"/>
      <c r="H3" s="607"/>
      <c r="I3" s="608"/>
      <c r="J3" s="608"/>
      <c r="K3" s="608"/>
      <c r="L3" s="609"/>
      <c r="M3" s="563"/>
      <c r="N3" s="564"/>
      <c r="O3" s="583">
        <f>SUM(E25,H25,K25,N25,Q25,T25,W25,Z25)</f>
        <v>0</v>
      </c>
      <c r="P3" s="584"/>
      <c r="Q3" s="585"/>
      <c r="R3" s="592">
        <f>市郡別!M3</f>
        <v>0</v>
      </c>
      <c r="S3" s="593"/>
      <c r="T3" s="594"/>
      <c r="U3" s="574"/>
      <c r="V3" s="575"/>
      <c r="W3" s="575"/>
      <c r="X3" s="575"/>
      <c r="Y3" s="576"/>
      <c r="Z3" s="581"/>
    </row>
    <row r="4" spans="1:28"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28"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28" ht="7.5" customHeight="1" thickBot="1" x14ac:dyDescent="0.2"/>
    <row r="7" spans="1:28" s="86" customFormat="1" ht="18" customHeight="1" thickBot="1" x14ac:dyDescent="0.2">
      <c r="A7" s="532" t="s">
        <v>4</v>
      </c>
      <c r="B7" s="533"/>
      <c r="C7" s="266" t="s">
        <v>163</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28"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28" ht="13.5" customHeight="1" x14ac:dyDescent="0.15">
      <c r="A9" s="633" t="s">
        <v>158</v>
      </c>
      <c r="B9" s="568" t="s">
        <v>255</v>
      </c>
      <c r="C9" s="160" t="s">
        <v>330</v>
      </c>
      <c r="D9" s="95">
        <v>90</v>
      </c>
      <c r="E9" s="65"/>
      <c r="F9" s="160" t="s">
        <v>115</v>
      </c>
      <c r="G9" s="95">
        <v>60</v>
      </c>
      <c r="H9" s="65"/>
      <c r="I9" s="160" t="s">
        <v>115</v>
      </c>
      <c r="J9" s="95">
        <v>140</v>
      </c>
      <c r="K9" s="65"/>
      <c r="L9" s="160" t="s">
        <v>115</v>
      </c>
      <c r="M9" s="95">
        <v>30</v>
      </c>
      <c r="N9" s="65"/>
      <c r="O9" s="175"/>
      <c r="P9" s="95"/>
      <c r="Q9" s="108"/>
      <c r="R9" s="175"/>
      <c r="S9" s="95"/>
      <c r="T9" s="108"/>
      <c r="U9" s="109"/>
      <c r="V9" s="95"/>
      <c r="W9" s="108"/>
      <c r="X9" s="109"/>
      <c r="Y9" s="95"/>
      <c r="Z9" s="108"/>
      <c r="AA9" s="90"/>
      <c r="AB9" s="669" t="s">
        <v>345</v>
      </c>
    </row>
    <row r="10" spans="1:28" ht="13.5" customHeight="1" x14ac:dyDescent="0.15">
      <c r="A10" s="626"/>
      <c r="B10" s="567"/>
      <c r="C10" s="187" t="s">
        <v>331</v>
      </c>
      <c r="D10" s="164">
        <v>50</v>
      </c>
      <c r="E10" s="65"/>
      <c r="F10" s="187" t="s">
        <v>116</v>
      </c>
      <c r="G10" s="164">
        <v>70</v>
      </c>
      <c r="H10" s="65"/>
      <c r="I10" s="188"/>
      <c r="J10" s="164">
        <v>0</v>
      </c>
      <c r="K10" s="112"/>
      <c r="L10" s="188"/>
      <c r="M10" s="164"/>
      <c r="N10" s="112"/>
      <c r="O10" s="188"/>
      <c r="P10" s="164"/>
      <c r="Q10" s="112"/>
      <c r="R10" s="188"/>
      <c r="S10" s="164"/>
      <c r="T10" s="112"/>
      <c r="U10" s="189"/>
      <c r="V10" s="164"/>
      <c r="W10" s="112"/>
      <c r="X10" s="189"/>
      <c r="Y10" s="164"/>
      <c r="Z10" s="112"/>
      <c r="AA10" s="90"/>
      <c r="AB10" s="669"/>
    </row>
    <row r="11" spans="1:28" ht="13.5" customHeight="1" x14ac:dyDescent="0.15">
      <c r="A11" s="626"/>
      <c r="B11" s="567"/>
      <c r="C11" s="190"/>
      <c r="D11" s="126"/>
      <c r="E11" s="124"/>
      <c r="F11" s="190"/>
      <c r="G11" s="126"/>
      <c r="H11" s="124"/>
      <c r="I11" s="191"/>
      <c r="J11" s="126"/>
      <c r="K11" s="112"/>
      <c r="L11" s="191"/>
      <c r="M11" s="126"/>
      <c r="N11" s="112"/>
      <c r="O11" s="191"/>
      <c r="P11" s="126"/>
      <c r="Q11" s="112"/>
      <c r="R11" s="191"/>
      <c r="S11" s="126"/>
      <c r="T11" s="112"/>
      <c r="U11" s="130"/>
      <c r="V11" s="126"/>
      <c r="W11" s="112"/>
      <c r="X11" s="130"/>
      <c r="Y11" s="126"/>
      <c r="Z11" s="112"/>
      <c r="AA11" s="90"/>
      <c r="AB11" s="669"/>
    </row>
    <row r="12" spans="1:28" ht="13.5" customHeight="1" x14ac:dyDescent="0.15">
      <c r="A12" s="626"/>
      <c r="B12" s="569"/>
      <c r="C12" s="192"/>
      <c r="D12" s="135">
        <v>0</v>
      </c>
      <c r="E12" s="118"/>
      <c r="F12" s="192"/>
      <c r="G12" s="135">
        <v>0</v>
      </c>
      <c r="H12" s="118"/>
      <c r="I12" s="192"/>
      <c r="J12" s="135"/>
      <c r="K12" s="118"/>
      <c r="L12" s="192"/>
      <c r="M12" s="135">
        <v>0</v>
      </c>
      <c r="N12" s="118"/>
      <c r="O12" s="192"/>
      <c r="P12" s="135">
        <v>0</v>
      </c>
      <c r="Q12" s="118"/>
      <c r="R12" s="192"/>
      <c r="S12" s="135">
        <v>0</v>
      </c>
      <c r="T12" s="118"/>
      <c r="U12" s="193"/>
      <c r="V12" s="135">
        <v>0</v>
      </c>
      <c r="W12" s="118"/>
      <c r="X12" s="193"/>
      <c r="Y12" s="135">
        <v>0</v>
      </c>
      <c r="Z12" s="118"/>
      <c r="AA12" s="90"/>
      <c r="AB12" s="669"/>
    </row>
    <row r="13" spans="1:28" ht="13.5" customHeight="1" x14ac:dyDescent="0.15">
      <c r="A13" s="626"/>
      <c r="B13" s="567" t="s">
        <v>256</v>
      </c>
      <c r="C13" s="110" t="s">
        <v>332</v>
      </c>
      <c r="D13" s="92">
        <v>60</v>
      </c>
      <c r="E13" s="65"/>
      <c r="F13" s="159" t="s">
        <v>80</v>
      </c>
      <c r="G13" s="92">
        <v>80</v>
      </c>
      <c r="H13" s="65"/>
      <c r="I13" s="159" t="s">
        <v>80</v>
      </c>
      <c r="J13" s="92">
        <v>110</v>
      </c>
      <c r="K13" s="65"/>
      <c r="L13" s="159" t="s">
        <v>80</v>
      </c>
      <c r="M13" s="92">
        <v>60</v>
      </c>
      <c r="N13" s="65"/>
      <c r="O13" s="161"/>
      <c r="P13" s="92"/>
      <c r="Q13" s="112"/>
      <c r="R13" s="161"/>
      <c r="S13" s="92"/>
      <c r="T13" s="112"/>
      <c r="U13" s="113"/>
      <c r="V13" s="92"/>
      <c r="W13" s="112"/>
      <c r="X13" s="113"/>
      <c r="Y13" s="92"/>
      <c r="Z13" s="194"/>
      <c r="AA13" s="90"/>
      <c r="AB13" s="669"/>
    </row>
    <row r="14" spans="1:28" ht="13.5" customHeight="1" x14ac:dyDescent="0.15">
      <c r="A14" s="626"/>
      <c r="B14" s="567"/>
      <c r="C14" s="163" t="s">
        <v>333</v>
      </c>
      <c r="D14" s="164">
        <v>60</v>
      </c>
      <c r="E14" s="65"/>
      <c r="F14" s="187" t="s">
        <v>117</v>
      </c>
      <c r="G14" s="164">
        <v>60</v>
      </c>
      <c r="H14" s="65"/>
      <c r="I14" s="187"/>
      <c r="J14" s="164">
        <v>0</v>
      </c>
      <c r="K14" s="112"/>
      <c r="L14" s="188"/>
      <c r="M14" s="164"/>
      <c r="N14" s="112"/>
      <c r="O14" s="188"/>
      <c r="P14" s="164"/>
      <c r="Q14" s="112"/>
      <c r="R14" s="188"/>
      <c r="S14" s="164"/>
      <c r="T14" s="112"/>
      <c r="U14" s="189"/>
      <c r="V14" s="164"/>
      <c r="W14" s="112"/>
      <c r="X14" s="189"/>
      <c r="Y14" s="164"/>
      <c r="Z14" s="112"/>
      <c r="AA14" s="90"/>
      <c r="AB14" s="627" t="s">
        <v>207</v>
      </c>
    </row>
    <row r="15" spans="1:28" ht="13.5" customHeight="1" x14ac:dyDescent="0.15">
      <c r="A15" s="626"/>
      <c r="B15" s="567"/>
      <c r="C15" s="191"/>
      <c r="D15" s="126">
        <v>0</v>
      </c>
      <c r="E15" s="103">
        <v>0</v>
      </c>
      <c r="F15" s="191"/>
      <c r="G15" s="126">
        <v>0</v>
      </c>
      <c r="H15" s="103">
        <v>0</v>
      </c>
      <c r="I15" s="191"/>
      <c r="J15" s="126">
        <v>0</v>
      </c>
      <c r="K15" s="103">
        <v>0</v>
      </c>
      <c r="L15" s="191"/>
      <c r="M15" s="126">
        <v>0</v>
      </c>
      <c r="N15" s="103"/>
      <c r="O15" s="191"/>
      <c r="P15" s="126">
        <v>0</v>
      </c>
      <c r="Q15" s="103"/>
      <c r="R15" s="191"/>
      <c r="S15" s="126">
        <v>0</v>
      </c>
      <c r="T15" s="103"/>
      <c r="U15" s="130"/>
      <c r="V15" s="126">
        <v>0</v>
      </c>
      <c r="W15" s="103"/>
      <c r="X15" s="130"/>
      <c r="Y15" s="126">
        <v>0</v>
      </c>
      <c r="Z15" s="103"/>
      <c r="AA15" s="90"/>
      <c r="AB15" s="627"/>
    </row>
    <row r="16" spans="1:28" ht="13.5" customHeight="1" x14ac:dyDescent="0.15">
      <c r="A16" s="642"/>
      <c r="B16" s="569"/>
      <c r="C16" s="192"/>
      <c r="D16" s="135">
        <v>0</v>
      </c>
      <c r="E16" s="195"/>
      <c r="F16" s="192"/>
      <c r="G16" s="135">
        <v>0</v>
      </c>
      <c r="H16" s="195"/>
      <c r="I16" s="192"/>
      <c r="J16" s="135">
        <v>0</v>
      </c>
      <c r="K16" s="195"/>
      <c r="L16" s="192"/>
      <c r="M16" s="135">
        <v>0</v>
      </c>
      <c r="N16" s="195"/>
      <c r="O16" s="192"/>
      <c r="P16" s="135">
        <v>0</v>
      </c>
      <c r="Q16" s="195"/>
      <c r="R16" s="192"/>
      <c r="S16" s="135">
        <v>0</v>
      </c>
      <c r="T16" s="195"/>
      <c r="U16" s="193"/>
      <c r="V16" s="135">
        <v>0</v>
      </c>
      <c r="W16" s="195"/>
      <c r="X16" s="193"/>
      <c r="Y16" s="135">
        <v>0</v>
      </c>
      <c r="Z16" s="195"/>
      <c r="AA16" s="90"/>
      <c r="AB16" s="627"/>
    </row>
    <row r="17" spans="1:33" s="141" customFormat="1" ht="13.5" customHeight="1" thickBot="1" x14ac:dyDescent="0.2">
      <c r="A17" s="634">
        <f>SUM(D17,G17,J17,M17,P17,S17,V17,Y17)</f>
        <v>870</v>
      </c>
      <c r="B17" s="635"/>
      <c r="C17" s="137" t="s">
        <v>262</v>
      </c>
      <c r="D17" s="138">
        <f>SUM(D9:D16)</f>
        <v>260</v>
      </c>
      <c r="E17" s="139">
        <f>SUM(E9:E16)</f>
        <v>0</v>
      </c>
      <c r="F17" s="137" t="s">
        <v>262</v>
      </c>
      <c r="G17" s="138">
        <f>SUM(G9:G16)</f>
        <v>270</v>
      </c>
      <c r="H17" s="139">
        <f>SUM(H9:H16)</f>
        <v>0</v>
      </c>
      <c r="I17" s="137" t="s">
        <v>262</v>
      </c>
      <c r="J17" s="138">
        <f>SUM(J9:J16)</f>
        <v>250</v>
      </c>
      <c r="K17" s="139">
        <f>SUM(K9:K16)</f>
        <v>0</v>
      </c>
      <c r="L17" s="137" t="s">
        <v>262</v>
      </c>
      <c r="M17" s="138">
        <f>SUM(M9:M16)</f>
        <v>90</v>
      </c>
      <c r="N17" s="139">
        <f>SUM(N9:N16)</f>
        <v>0</v>
      </c>
      <c r="O17" s="137" t="s">
        <v>262</v>
      </c>
      <c r="P17" s="138">
        <f>SUM(P9:P16)</f>
        <v>0</v>
      </c>
      <c r="Q17" s="139">
        <f>SUM(Q9:Q16)</f>
        <v>0</v>
      </c>
      <c r="R17" s="137" t="s">
        <v>262</v>
      </c>
      <c r="S17" s="138">
        <f>SUM(S9:S16)</f>
        <v>0</v>
      </c>
      <c r="T17" s="139">
        <f>SUM(T9:T16)</f>
        <v>0</v>
      </c>
      <c r="U17" s="137" t="s">
        <v>262</v>
      </c>
      <c r="V17" s="138">
        <f>SUM(V9:V16)</f>
        <v>0</v>
      </c>
      <c r="W17" s="139">
        <f>SUM(W9:W16)</f>
        <v>0</v>
      </c>
      <c r="X17" s="137" t="s">
        <v>262</v>
      </c>
      <c r="Y17" s="138">
        <f>SUM(Y9:Y16)</f>
        <v>0</v>
      </c>
      <c r="Z17" s="139">
        <f>SUM(Z9:Z16)</f>
        <v>0</v>
      </c>
      <c r="AA17" s="140"/>
      <c r="AB17" s="627"/>
    </row>
    <row r="18" spans="1:33" ht="13.5" customHeight="1" x14ac:dyDescent="0.15">
      <c r="A18" s="180"/>
      <c r="B18" s="181"/>
      <c r="C18" s="142"/>
      <c r="D18" s="143"/>
      <c r="E18" s="144"/>
      <c r="F18" s="142"/>
      <c r="G18" s="143"/>
      <c r="H18" s="144"/>
      <c r="I18" s="142"/>
      <c r="J18" s="143"/>
      <c r="K18" s="144"/>
      <c r="L18" s="142"/>
      <c r="M18" s="143"/>
      <c r="N18" s="144"/>
      <c r="O18" s="142"/>
      <c r="P18" s="143"/>
      <c r="Q18" s="144"/>
      <c r="R18" s="142"/>
      <c r="S18" s="143"/>
      <c r="T18" s="144"/>
      <c r="U18" s="182"/>
      <c r="V18" s="143"/>
      <c r="W18" s="144"/>
      <c r="X18" s="182"/>
      <c r="Y18" s="143"/>
      <c r="Z18" s="146"/>
      <c r="AA18" s="90"/>
      <c r="AB18" s="627"/>
    </row>
    <row r="19" spans="1:33" ht="13.5" customHeight="1" x14ac:dyDescent="0.15">
      <c r="A19" s="663" t="s">
        <v>335</v>
      </c>
      <c r="B19" s="664"/>
      <c r="C19" s="94" t="s">
        <v>214</v>
      </c>
      <c r="D19" s="95">
        <v>0</v>
      </c>
      <c r="E19" s="108"/>
      <c r="F19" s="277" t="s">
        <v>214</v>
      </c>
      <c r="G19" s="278"/>
      <c r="H19" s="112"/>
      <c r="I19" s="277" t="s">
        <v>214</v>
      </c>
      <c r="J19" s="278"/>
      <c r="K19" s="112"/>
      <c r="L19" s="277" t="s">
        <v>214</v>
      </c>
      <c r="M19" s="278"/>
      <c r="N19" s="112"/>
      <c r="O19" s="161"/>
      <c r="P19" s="92"/>
      <c r="Q19" s="112"/>
      <c r="R19" s="159" t="s">
        <v>214</v>
      </c>
      <c r="S19" s="92">
        <v>240</v>
      </c>
      <c r="T19" s="65"/>
      <c r="U19" s="113"/>
      <c r="V19" s="92"/>
      <c r="W19" s="112"/>
      <c r="X19" s="113"/>
      <c r="Y19" s="92"/>
      <c r="Z19" s="112"/>
      <c r="AA19" s="90"/>
      <c r="AB19" s="627"/>
    </row>
    <row r="20" spans="1:33" ht="13.5" customHeight="1" x14ac:dyDescent="0.15">
      <c r="A20" s="665"/>
      <c r="B20" s="666"/>
      <c r="C20" s="161"/>
      <c r="D20" s="92">
        <v>0</v>
      </c>
      <c r="E20" s="112"/>
      <c r="F20" s="159"/>
      <c r="G20" s="196"/>
      <c r="H20" s="112"/>
      <c r="I20" s="159"/>
      <c r="J20" s="196"/>
      <c r="K20" s="112"/>
      <c r="L20" s="159"/>
      <c r="M20" s="196"/>
      <c r="N20" s="112"/>
      <c r="O20" s="161"/>
      <c r="P20" s="92"/>
      <c r="Q20" s="112"/>
      <c r="R20" s="159"/>
      <c r="S20" s="92"/>
      <c r="T20" s="112"/>
      <c r="U20" s="113"/>
      <c r="V20" s="92"/>
      <c r="W20" s="112"/>
      <c r="X20" s="113"/>
      <c r="Y20" s="92"/>
      <c r="Z20" s="112"/>
      <c r="AA20" s="90"/>
      <c r="AB20" s="627"/>
      <c r="AE20" s="121"/>
      <c r="AF20" s="121"/>
      <c r="AG20" s="121"/>
    </row>
    <row r="21" spans="1:33" ht="13.5" customHeight="1" x14ac:dyDescent="0.15">
      <c r="A21" s="665"/>
      <c r="B21" s="666"/>
      <c r="C21" s="110" t="s">
        <v>348</v>
      </c>
      <c r="D21" s="92">
        <v>0</v>
      </c>
      <c r="E21" s="112"/>
      <c r="F21" s="279" t="s">
        <v>348</v>
      </c>
      <c r="G21" s="280"/>
      <c r="H21" s="112"/>
      <c r="I21" s="279" t="s">
        <v>348</v>
      </c>
      <c r="J21" s="280"/>
      <c r="K21" s="112"/>
      <c r="L21" s="279" t="s">
        <v>348</v>
      </c>
      <c r="M21" s="280"/>
      <c r="N21" s="112"/>
      <c r="O21" s="161"/>
      <c r="P21" s="92"/>
      <c r="Q21" s="112"/>
      <c r="R21" s="159" t="s">
        <v>348</v>
      </c>
      <c r="S21" s="92">
        <v>50</v>
      </c>
      <c r="T21" s="65"/>
      <c r="U21" s="113"/>
      <c r="V21" s="92"/>
      <c r="W21" s="112"/>
      <c r="X21" s="113"/>
      <c r="Y21" s="92"/>
      <c r="Z21" s="112"/>
      <c r="AA21" s="90"/>
      <c r="AB21" s="627"/>
      <c r="AE21" s="121"/>
      <c r="AF21" s="121"/>
      <c r="AG21" s="121"/>
    </row>
    <row r="22" spans="1:33" ht="13.5" customHeight="1" x14ac:dyDescent="0.15">
      <c r="A22" s="667"/>
      <c r="B22" s="668"/>
      <c r="C22" s="102"/>
      <c r="D22" s="101">
        <v>0</v>
      </c>
      <c r="E22" s="112"/>
      <c r="F22" s="102"/>
      <c r="G22" s="101">
        <v>0</v>
      </c>
      <c r="H22" s="112"/>
      <c r="I22" s="102"/>
      <c r="J22" s="101">
        <v>0</v>
      </c>
      <c r="K22" s="112"/>
      <c r="L22" s="102"/>
      <c r="M22" s="101">
        <v>0</v>
      </c>
      <c r="N22" s="112"/>
      <c r="O22" s="102"/>
      <c r="P22" s="101">
        <v>0</v>
      </c>
      <c r="Q22" s="112"/>
      <c r="R22" s="102"/>
      <c r="S22" s="101">
        <v>0</v>
      </c>
      <c r="T22" s="112"/>
      <c r="U22" s="104"/>
      <c r="V22" s="101">
        <v>0</v>
      </c>
      <c r="W22" s="112"/>
      <c r="X22" s="104"/>
      <c r="Y22" s="101">
        <v>0</v>
      </c>
      <c r="Z22" s="112"/>
      <c r="AA22" s="90"/>
      <c r="AB22" s="627"/>
      <c r="AE22" s="121"/>
      <c r="AF22" s="121"/>
      <c r="AG22" s="121"/>
    </row>
    <row r="23" spans="1:33" s="141" customFormat="1" ht="13.5" customHeight="1" thickBot="1" x14ac:dyDescent="0.2">
      <c r="A23" s="662">
        <f>SUM(D23,G23,J23,M23,P23,S23,V23,Y23)</f>
        <v>290</v>
      </c>
      <c r="B23" s="635"/>
      <c r="C23" s="137" t="s">
        <v>262</v>
      </c>
      <c r="D23" s="138">
        <f>SUM(D19:D22)</f>
        <v>0</v>
      </c>
      <c r="E23" s="139">
        <f>SUM(E19:E22)</f>
        <v>0</v>
      </c>
      <c r="F23" s="137" t="s">
        <v>262</v>
      </c>
      <c r="G23" s="138">
        <f>SUM(G19:G22)</f>
        <v>0</v>
      </c>
      <c r="H23" s="139">
        <f>SUM(H19:H22)</f>
        <v>0</v>
      </c>
      <c r="I23" s="137" t="s">
        <v>262</v>
      </c>
      <c r="J23" s="138">
        <f>SUM(J19:J22)</f>
        <v>0</v>
      </c>
      <c r="K23" s="139">
        <f>SUM(K19:K22)</f>
        <v>0</v>
      </c>
      <c r="L23" s="137" t="s">
        <v>262</v>
      </c>
      <c r="M23" s="138">
        <f>SUM(M19:M22)</f>
        <v>0</v>
      </c>
      <c r="N23" s="139">
        <f>SUM(N19:N22)</f>
        <v>0</v>
      </c>
      <c r="O23" s="137" t="s">
        <v>262</v>
      </c>
      <c r="P23" s="138">
        <f>SUM(P19:P22)</f>
        <v>0</v>
      </c>
      <c r="Q23" s="139">
        <f>SUM(Q19:Q22)</f>
        <v>0</v>
      </c>
      <c r="R23" s="137" t="s">
        <v>262</v>
      </c>
      <c r="S23" s="138">
        <f>SUM(S19:S22)</f>
        <v>290</v>
      </c>
      <c r="T23" s="139">
        <f>SUM(T19:T22)</f>
        <v>0</v>
      </c>
      <c r="U23" s="137" t="s">
        <v>262</v>
      </c>
      <c r="V23" s="138">
        <f>SUM(V19:V22)</f>
        <v>0</v>
      </c>
      <c r="W23" s="139">
        <f>SUM(W19:W22)</f>
        <v>0</v>
      </c>
      <c r="X23" s="137" t="s">
        <v>262</v>
      </c>
      <c r="Y23" s="138">
        <f>SUM(Y19:Y22)</f>
        <v>0</v>
      </c>
      <c r="Z23" s="139">
        <f>SUM(Z19:Z22)</f>
        <v>0</v>
      </c>
      <c r="AA23" s="140"/>
      <c r="AB23" s="627"/>
    </row>
    <row r="24" spans="1:33" ht="13.5" customHeight="1" x14ac:dyDescent="0.15">
      <c r="A24" s="180"/>
      <c r="B24" s="181"/>
      <c r="C24" s="142"/>
      <c r="D24" s="143"/>
      <c r="E24" s="144"/>
      <c r="F24" s="142"/>
      <c r="G24" s="143"/>
      <c r="H24" s="144"/>
      <c r="I24" s="142"/>
      <c r="J24" s="143"/>
      <c r="K24" s="144"/>
      <c r="L24" s="142"/>
      <c r="M24" s="143"/>
      <c r="N24" s="144"/>
      <c r="O24" s="142"/>
      <c r="P24" s="143"/>
      <c r="Q24" s="144"/>
      <c r="R24" s="142"/>
      <c r="S24" s="143"/>
      <c r="T24" s="144"/>
      <c r="U24" s="182"/>
      <c r="V24" s="143"/>
      <c r="W24" s="144"/>
      <c r="X24" s="182"/>
      <c r="Y24" s="143"/>
      <c r="Z24" s="146"/>
      <c r="AA24" s="90"/>
      <c r="AB24" s="627"/>
    </row>
    <row r="25" spans="1:33" s="141" customFormat="1" ht="13.5" customHeight="1" thickBot="1" x14ac:dyDescent="0.2">
      <c r="A25" s="619">
        <f>SUM(D25,G25,J25,M25,P25,S25,V25,Y25)</f>
        <v>1160</v>
      </c>
      <c r="B25" s="620"/>
      <c r="C25" s="137" t="s">
        <v>263</v>
      </c>
      <c r="D25" s="138">
        <f>SUM(D17,D23)</f>
        <v>260</v>
      </c>
      <c r="E25" s="139">
        <f>SUM(E17,E23)</f>
        <v>0</v>
      </c>
      <c r="F25" s="137" t="s">
        <v>263</v>
      </c>
      <c r="G25" s="138">
        <f>SUM(G17,G23)</f>
        <v>270</v>
      </c>
      <c r="H25" s="139">
        <f>SUM(H17,H23)</f>
        <v>0</v>
      </c>
      <c r="I25" s="137" t="s">
        <v>263</v>
      </c>
      <c r="J25" s="138">
        <f>SUM(J17,J23)</f>
        <v>250</v>
      </c>
      <c r="K25" s="139">
        <f>SUM(K17,K23)</f>
        <v>0</v>
      </c>
      <c r="L25" s="137" t="s">
        <v>263</v>
      </c>
      <c r="M25" s="138">
        <f>SUM(M17,M23)</f>
        <v>90</v>
      </c>
      <c r="N25" s="139">
        <f>SUM(N17,N23)</f>
        <v>0</v>
      </c>
      <c r="O25" s="137" t="s">
        <v>263</v>
      </c>
      <c r="P25" s="138">
        <f>SUM(P17,P23)</f>
        <v>0</v>
      </c>
      <c r="Q25" s="139">
        <f>SUM(Q17,Q23)</f>
        <v>0</v>
      </c>
      <c r="R25" s="137" t="s">
        <v>263</v>
      </c>
      <c r="S25" s="138">
        <f>SUM(S17,S23)</f>
        <v>290</v>
      </c>
      <c r="T25" s="139">
        <f>SUM(T17,T23)</f>
        <v>0</v>
      </c>
      <c r="U25" s="137" t="s">
        <v>263</v>
      </c>
      <c r="V25" s="138">
        <f>SUM(V17,V23)</f>
        <v>0</v>
      </c>
      <c r="W25" s="139">
        <f>SUM(W17,W23)</f>
        <v>0</v>
      </c>
      <c r="X25" s="137" t="s">
        <v>263</v>
      </c>
      <c r="Y25" s="138">
        <f>SUM(Y17,Y23)</f>
        <v>0</v>
      </c>
      <c r="Z25" s="139">
        <f>SUM(Z17,Z23)</f>
        <v>0</v>
      </c>
      <c r="AA25" s="140"/>
      <c r="AB25" s="627"/>
    </row>
    <row r="26" spans="1:33" ht="13.5" customHeight="1" x14ac:dyDescent="0.15">
      <c r="A26" s="197"/>
      <c r="B26" s="186"/>
      <c r="C26" s="149"/>
      <c r="D26" s="149"/>
      <c r="E26" s="150"/>
      <c r="F26" s="149"/>
      <c r="G26" s="149"/>
      <c r="H26" s="150"/>
      <c r="I26" s="149"/>
      <c r="J26" s="149"/>
      <c r="K26" s="150"/>
      <c r="L26" s="149"/>
      <c r="M26" s="149"/>
      <c r="N26" s="150"/>
      <c r="O26" s="149"/>
      <c r="P26" s="149"/>
      <c r="Q26" s="150"/>
      <c r="R26" s="149"/>
      <c r="S26" s="149"/>
      <c r="T26" s="150"/>
      <c r="U26" s="149"/>
      <c r="V26" s="149"/>
      <c r="W26" s="150"/>
      <c r="X26" s="151"/>
      <c r="Y26" s="151"/>
      <c r="Z26" s="150"/>
      <c r="AA26" s="90"/>
      <c r="AB26" s="627"/>
    </row>
    <row r="27" spans="1:33" ht="13.5" customHeight="1" x14ac:dyDescent="0.15">
      <c r="A27" s="147" t="s">
        <v>162</v>
      </c>
      <c r="B27" s="148" t="s">
        <v>509</v>
      </c>
      <c r="C27" s="149"/>
      <c r="D27" s="149"/>
      <c r="E27" s="150"/>
      <c r="F27" s="149"/>
      <c r="G27" s="149"/>
      <c r="H27" s="150"/>
      <c r="I27" s="149"/>
      <c r="J27" s="149"/>
      <c r="K27" s="150"/>
      <c r="L27" s="149"/>
      <c r="M27" s="149"/>
      <c r="N27" s="150"/>
      <c r="O27" s="149"/>
      <c r="P27" s="149"/>
      <c r="Q27" s="150"/>
      <c r="R27" s="149"/>
      <c r="S27" s="149"/>
      <c r="T27" s="150"/>
      <c r="U27" s="149"/>
      <c r="V27" s="149"/>
      <c r="W27" s="150"/>
      <c r="X27" s="151"/>
      <c r="Y27" s="151"/>
      <c r="Z27" s="150"/>
      <c r="AA27" s="90"/>
      <c r="AB27" s="627"/>
    </row>
    <row r="28" spans="1:33" x14ac:dyDescent="0.15">
      <c r="AB28" s="627"/>
    </row>
    <row r="29" spans="1:33" x14ac:dyDescent="0.15">
      <c r="AB29" s="627"/>
    </row>
    <row r="30" spans="1:33" x14ac:dyDescent="0.15">
      <c r="AB30" s="627"/>
    </row>
    <row r="31" spans="1:33" x14ac:dyDescent="0.15">
      <c r="AB31" s="627"/>
    </row>
    <row r="32" spans="1:33" x14ac:dyDescent="0.15">
      <c r="AB32" s="627"/>
    </row>
    <row r="54" spans="25:26" x14ac:dyDescent="0.15">
      <c r="Y54" s="570" t="str">
        <f>市郡別!S38</f>
        <v>(2025年4月)</v>
      </c>
      <c r="Z54" s="570"/>
    </row>
  </sheetData>
  <mergeCells count="21">
    <mergeCell ref="AB14:AB32"/>
    <mergeCell ref="AB9:AB13"/>
    <mergeCell ref="G2:G5"/>
    <mergeCell ref="Z2:Z5"/>
    <mergeCell ref="R3:T5"/>
    <mergeCell ref="U2:Y5"/>
    <mergeCell ref="O3:Q5"/>
    <mergeCell ref="H2:L5"/>
    <mergeCell ref="M2:N5"/>
    <mergeCell ref="Y54:Z54"/>
    <mergeCell ref="A17:B17"/>
    <mergeCell ref="A23:B23"/>
    <mergeCell ref="A25:B25"/>
    <mergeCell ref="A19:B22"/>
    <mergeCell ref="A9:A16"/>
    <mergeCell ref="A2:F5"/>
    <mergeCell ref="A1:G1"/>
    <mergeCell ref="H1:L1"/>
    <mergeCell ref="B9:B12"/>
    <mergeCell ref="A7:B8"/>
    <mergeCell ref="B13:B16"/>
  </mergeCells>
  <phoneticPr fontId="5"/>
  <conditionalFormatting sqref="E9:E16 H9:H16 K9:K16 N9:N16 T19:T21">
    <cfRule type="cellIs" dxfId="0" priority="4" stopIfTrue="1" operator="greaterThan">
      <formula>D9</formula>
    </cfRule>
  </conditionalFormatting>
  <dataValidations count="11">
    <dataValidation type="whole" allowBlank="1" showInputMessage="1" errorTitle="部数オーバー！" error="入力部数が持ち部数を超えていますので入力しなおしてください。" sqref="N10:N12 L9:M15 N14:N15 AC1:IV15" xr:uid="{9282FF6F-1B78-4196-94E6-1D00B353941D}">
      <formula1>10</formula1>
      <formula2>K1</formula2>
    </dataValidation>
    <dataValidation type="whole" allowBlank="1" showInputMessage="1" errorTitle="部数オーバー！" error="入力部数が持ち部数を超えていますので入力しなおしてください。" sqref="M20 N19:N22 AC16:IV24 L19:L20 L22" xr:uid="{B99C6252-8EF7-4355-996E-BE970C46FDF1}">
      <formula1>10</formula1>
      <formula2>K17</formula2>
    </dataValidation>
    <dataValidation allowBlank="1" showInputMessage="1" sqref="AC26:IV26 B24 B18 C8:Z8 M1:Z7 C6:L7 A6:A7 B6 B13 I1:L1 A1:A2 G2 B9 H1:H2 A9:A19 L16:N18 AB1:AB14 L21:M21 Y52:Z55 N13 Y57:Z65536 N9 Y9:Z50 AB33:AB65536 B26:B65536 L23:N65536 A23:A65536 C9:K65536 O9:X65536 AA1:AA1048576" xr:uid="{E5B26956-6918-4EFB-A845-63241EF6A7E4}"/>
    <dataValidation type="whole" allowBlank="1" showInputMessage="1" errorTitle="部数オーバー！" error="入力部数が持ち部数を超えていますので入力しなおしてください。" sqref="AC27:IV27" xr:uid="{92B7E0C8-45C4-4CDA-8FFA-ED72DD3B1763}">
      <formula1>10</formula1>
      <formula2>AB38</formula2>
    </dataValidation>
    <dataValidation type="whole" allowBlank="1" showInputMessage="1" errorTitle="部数オーバー！" error="入力部数が持ち部数を超えていますので入力しなおしてください。" sqref="AC25:IV25" xr:uid="{8CF9B194-2EF3-4357-9A4E-36C162B988EA}">
      <formula1>10</formula1>
      <formula2>AB37</formula2>
    </dataValidation>
    <dataValidation type="whole" allowBlank="1" showInputMessage="1" errorTitle="部数オーバー！" error="入力部数が持ち部数を超えていますので入力しなおしてください。" sqref="M22" xr:uid="{B6332959-87C8-40E5-BB4F-CE4979CE9CB0}">
      <formula1>10</formula1>
      <formula2>#REF!</formula2>
    </dataValidation>
    <dataValidation type="whole" allowBlank="1" showInputMessage="1" errorTitle="部数オーバー！" error="入力部数が持ち部数を超えていますので入力しなおしてください。" sqref="AC65520:IV65521" xr:uid="{D882D2B7-466C-4D71-9FE9-D0F4344BDDA7}">
      <formula1>10</formula1>
      <formula2>AB13</formula2>
    </dataValidation>
    <dataValidation type="whole" allowBlank="1" showInputMessage="1" errorTitle="部数オーバー！" error="入力部数が持ち部数を超えていますので入力しなおしてください。" sqref="AC65522:IV65536" xr:uid="{36A11080-6B96-4B0E-AA0B-336953046895}">
      <formula1>10</formula1>
      <formula2>AB20</formula2>
    </dataValidation>
    <dataValidation type="whole" allowBlank="1" showInputMessage="1" errorTitle="部数オーバー！" error="入力部数が持ち部数を超えていますので入力しなおしてください。" sqref="AC28:IV32" xr:uid="{D80214BD-BA99-41AE-B85D-4E5600359E8B}">
      <formula1>10</formula1>
      <formula2>AB53</formula2>
    </dataValidation>
    <dataValidation type="whole" allowBlank="1" showInputMessage="1" errorTitle="部数オーバー！" error="入力部数が持ち部数を超えていますので入力しなおしてください。" sqref="AC33:IV34 AC41:IV49" xr:uid="{0ABF64CF-31FE-420A-8136-3AD0438CC4EB}">
      <formula1>10</formula1>
      <formula2>AB55</formula2>
    </dataValidation>
    <dataValidation type="whole" allowBlank="1" showInputMessage="1" errorTitle="部数オーバー！" error="入力部数が持ち部数を超えていますので入力しなおしてください。" sqref="AC50:IV65519 AC35:IV40" xr:uid="{8B720E40-B3FF-4606-9278-5AD5F8C74B93}">
      <formula1>10</formula1>
      <formula2>AB56</formula2>
    </dataValidation>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7407A83-4593-4CB2-9BD4-AC3B94708AE2}">
  <sheetPr codeName="Sheet2"/>
  <dimension ref="A1:AG54"/>
  <sheetViews>
    <sheetView showZeros="0" zoomScale="85" zoomScaleNormal="85" zoomScaleSheetLayoutView="70" zoomScalePageLayoutView="60" workbookViewId="0">
      <selection activeCell="E9" sqref="E9"/>
    </sheetView>
  </sheetViews>
  <sheetFormatPr defaultColWidth="8.5" defaultRowHeight="13.5" x14ac:dyDescent="0.15"/>
  <cols>
    <col min="1" max="1" width="3.625" style="288" customWidth="1"/>
    <col min="2" max="2" width="8.75" style="288" customWidth="1"/>
    <col min="3" max="3" width="8.5" style="288" customWidth="1"/>
    <col min="4" max="5" width="6.75" style="288" customWidth="1"/>
    <col min="6" max="6" width="8.5" style="288" customWidth="1"/>
    <col min="7" max="8" width="6.75" style="288" customWidth="1"/>
    <col min="9" max="9" width="8.5" style="288" customWidth="1"/>
    <col min="10" max="11" width="6.75" style="288" customWidth="1"/>
    <col min="12" max="12" width="8.5" style="288" customWidth="1"/>
    <col min="13" max="14" width="6.75" style="288" customWidth="1"/>
    <col min="15" max="15" width="8.5" style="288" customWidth="1"/>
    <col min="16" max="17" width="6.75" style="288" customWidth="1"/>
    <col min="18" max="18" width="8.5" style="288" customWidth="1"/>
    <col min="19" max="20" width="6.75" style="288" customWidth="1"/>
    <col min="21" max="21" width="8.5" style="288" customWidth="1"/>
    <col min="22" max="23" width="6.75" style="288" customWidth="1"/>
    <col min="24" max="24" width="8.5" style="288" customWidth="1"/>
    <col min="25" max="26" width="6.75" style="288" customWidth="1"/>
    <col min="27" max="27" width="1.625" style="288" customWidth="1"/>
    <col min="28" max="28" width="3.375" style="288" customWidth="1"/>
    <col min="29" max="16384" width="8.5" style="288"/>
  </cols>
  <sheetData>
    <row r="1" spans="1:28" s="294" customFormat="1" ht="16.5" customHeight="1" x14ac:dyDescent="0.15">
      <c r="A1" s="531" t="s">
        <v>259</v>
      </c>
      <c r="B1" s="529"/>
      <c r="C1" s="529"/>
      <c r="D1" s="529"/>
      <c r="E1" s="529"/>
      <c r="F1" s="529"/>
      <c r="G1" s="530"/>
      <c r="H1" s="529" t="s">
        <v>10</v>
      </c>
      <c r="I1" s="529"/>
      <c r="J1" s="529"/>
      <c r="K1" s="529"/>
      <c r="L1" s="530"/>
      <c r="M1" s="289" t="s">
        <v>0</v>
      </c>
      <c r="N1" s="290"/>
      <c r="O1" s="291" t="s">
        <v>27</v>
      </c>
      <c r="P1" s="291"/>
      <c r="Q1" s="291"/>
      <c r="R1" s="291"/>
      <c r="S1" s="291"/>
      <c r="T1" s="290"/>
      <c r="U1" s="291" t="s">
        <v>1</v>
      </c>
      <c r="V1" s="290"/>
      <c r="W1" s="291"/>
      <c r="X1" s="291"/>
      <c r="Y1" s="292"/>
      <c r="Z1" s="293" t="s">
        <v>21</v>
      </c>
    </row>
    <row r="2" spans="1:28" ht="13.5" customHeight="1" x14ac:dyDescent="0.15">
      <c r="A2" s="542">
        <f>市郡別!A3</f>
        <v>0</v>
      </c>
      <c r="B2" s="543"/>
      <c r="C2" s="543"/>
      <c r="D2" s="543"/>
      <c r="E2" s="543"/>
      <c r="F2" s="543"/>
      <c r="G2" s="548" t="s">
        <v>17</v>
      </c>
      <c r="H2" s="551">
        <f>市郡別!G3</f>
        <v>0</v>
      </c>
      <c r="I2" s="552"/>
      <c r="J2" s="552"/>
      <c r="K2" s="552"/>
      <c r="L2" s="553"/>
      <c r="M2" s="513">
        <f>市郡別!K3</f>
        <v>0</v>
      </c>
      <c r="N2" s="514"/>
      <c r="O2" s="295" t="s">
        <v>5</v>
      </c>
      <c r="P2" s="296"/>
      <c r="Q2" s="297"/>
      <c r="R2" s="296" t="s">
        <v>6</v>
      </c>
      <c r="S2" s="296"/>
      <c r="T2" s="298"/>
      <c r="U2" s="495">
        <f>市郡別!P3</f>
        <v>0</v>
      </c>
      <c r="V2" s="496"/>
      <c r="W2" s="496"/>
      <c r="X2" s="496"/>
      <c r="Y2" s="497"/>
      <c r="Z2" s="492">
        <f>U2</f>
        <v>0</v>
      </c>
    </row>
    <row r="3" spans="1:28" ht="13.5" customHeight="1" x14ac:dyDescent="0.15">
      <c r="A3" s="544"/>
      <c r="B3" s="545"/>
      <c r="C3" s="545"/>
      <c r="D3" s="545"/>
      <c r="E3" s="545"/>
      <c r="F3" s="545"/>
      <c r="G3" s="549"/>
      <c r="H3" s="554"/>
      <c r="I3" s="555"/>
      <c r="J3" s="555"/>
      <c r="K3" s="555"/>
      <c r="L3" s="556"/>
      <c r="M3" s="515"/>
      <c r="N3" s="516"/>
      <c r="O3" s="504">
        <f>SUM(E33,H33,K33,N33,Q33,T33,W33,Z33)</f>
        <v>0</v>
      </c>
      <c r="P3" s="505"/>
      <c r="Q3" s="506"/>
      <c r="R3" s="519">
        <f>市郡別!M3</f>
        <v>0</v>
      </c>
      <c r="S3" s="520"/>
      <c r="T3" s="521"/>
      <c r="U3" s="498"/>
      <c r="V3" s="499"/>
      <c r="W3" s="499"/>
      <c r="X3" s="499"/>
      <c r="Y3" s="500"/>
      <c r="Z3" s="493"/>
    </row>
    <row r="4" spans="1:28" ht="13.5" customHeight="1" x14ac:dyDescent="0.15">
      <c r="A4" s="544"/>
      <c r="B4" s="545"/>
      <c r="C4" s="545"/>
      <c r="D4" s="545"/>
      <c r="E4" s="545"/>
      <c r="F4" s="545"/>
      <c r="G4" s="549"/>
      <c r="H4" s="554"/>
      <c r="I4" s="555"/>
      <c r="J4" s="555"/>
      <c r="K4" s="555"/>
      <c r="L4" s="556"/>
      <c r="M4" s="515"/>
      <c r="N4" s="516"/>
      <c r="O4" s="507"/>
      <c r="P4" s="508"/>
      <c r="Q4" s="509"/>
      <c r="R4" s="522"/>
      <c r="S4" s="523"/>
      <c r="T4" s="524"/>
      <c r="U4" s="498"/>
      <c r="V4" s="499"/>
      <c r="W4" s="499"/>
      <c r="X4" s="499"/>
      <c r="Y4" s="500"/>
      <c r="Z4" s="493"/>
    </row>
    <row r="5" spans="1:28" ht="13.5" customHeight="1" thickBot="1" x14ac:dyDescent="0.2">
      <c r="A5" s="546"/>
      <c r="B5" s="547"/>
      <c r="C5" s="547"/>
      <c r="D5" s="547"/>
      <c r="E5" s="547"/>
      <c r="F5" s="547"/>
      <c r="G5" s="550"/>
      <c r="H5" s="557"/>
      <c r="I5" s="558"/>
      <c r="J5" s="558"/>
      <c r="K5" s="558"/>
      <c r="L5" s="559"/>
      <c r="M5" s="517"/>
      <c r="N5" s="518"/>
      <c r="O5" s="510"/>
      <c r="P5" s="511"/>
      <c r="Q5" s="512"/>
      <c r="R5" s="525"/>
      <c r="S5" s="526"/>
      <c r="T5" s="527"/>
      <c r="U5" s="501"/>
      <c r="V5" s="502"/>
      <c r="W5" s="502"/>
      <c r="X5" s="502"/>
      <c r="Y5" s="503"/>
      <c r="Z5" s="494"/>
    </row>
    <row r="6" spans="1:28" ht="7.5" customHeight="1" thickBot="1" x14ac:dyDescent="0.2"/>
    <row r="7" spans="1:28" s="300" customFormat="1" ht="18" customHeight="1" thickBot="1" x14ac:dyDescent="0.2">
      <c r="A7" s="532" t="s">
        <v>4</v>
      </c>
      <c r="B7" s="533"/>
      <c r="C7" s="266" t="s">
        <v>29</v>
      </c>
      <c r="D7" s="267"/>
      <c r="E7" s="267"/>
      <c r="F7" s="266" t="s">
        <v>2</v>
      </c>
      <c r="G7" s="267"/>
      <c r="H7" s="268"/>
      <c r="I7" s="269" t="s">
        <v>215</v>
      </c>
      <c r="J7" s="267"/>
      <c r="K7" s="270"/>
      <c r="L7" s="269" t="s">
        <v>217</v>
      </c>
      <c r="M7" s="267"/>
      <c r="N7" s="270"/>
      <c r="O7" s="271" t="s">
        <v>190</v>
      </c>
      <c r="P7" s="267"/>
      <c r="Q7" s="270"/>
      <c r="R7" s="271" t="s">
        <v>25</v>
      </c>
      <c r="S7" s="267"/>
      <c r="T7" s="268"/>
      <c r="U7" s="271" t="s">
        <v>108</v>
      </c>
      <c r="V7" s="267"/>
      <c r="W7" s="268"/>
      <c r="X7" s="271" t="s">
        <v>7</v>
      </c>
      <c r="Y7" s="267"/>
      <c r="Z7" s="272"/>
      <c r="AA7" s="299"/>
    </row>
    <row r="8" spans="1:28" ht="15.75" customHeight="1" x14ac:dyDescent="0.15">
      <c r="A8" s="534"/>
      <c r="B8" s="535"/>
      <c r="C8" s="301" t="s">
        <v>257</v>
      </c>
      <c r="D8" s="302" t="s">
        <v>258</v>
      </c>
      <c r="E8" s="303" t="s">
        <v>3</v>
      </c>
      <c r="F8" s="301" t="s">
        <v>257</v>
      </c>
      <c r="G8" s="302" t="s">
        <v>258</v>
      </c>
      <c r="H8" s="303" t="s">
        <v>3</v>
      </c>
      <c r="I8" s="301" t="s">
        <v>257</v>
      </c>
      <c r="J8" s="302" t="s">
        <v>258</v>
      </c>
      <c r="K8" s="303" t="s">
        <v>3</v>
      </c>
      <c r="L8" s="301" t="s">
        <v>257</v>
      </c>
      <c r="M8" s="302" t="s">
        <v>258</v>
      </c>
      <c r="N8" s="303" t="s">
        <v>3</v>
      </c>
      <c r="O8" s="301" t="s">
        <v>257</v>
      </c>
      <c r="P8" s="302" t="s">
        <v>258</v>
      </c>
      <c r="Q8" s="303" t="s">
        <v>3</v>
      </c>
      <c r="R8" s="301" t="s">
        <v>257</v>
      </c>
      <c r="S8" s="302" t="s">
        <v>258</v>
      </c>
      <c r="T8" s="303" t="s">
        <v>3</v>
      </c>
      <c r="U8" s="301" t="s">
        <v>257</v>
      </c>
      <c r="V8" s="302" t="s">
        <v>258</v>
      </c>
      <c r="W8" s="303" t="s">
        <v>3</v>
      </c>
      <c r="X8" s="301" t="s">
        <v>257</v>
      </c>
      <c r="Y8" s="302" t="s">
        <v>258</v>
      </c>
      <c r="Z8" s="303" t="s">
        <v>3</v>
      </c>
      <c r="AA8" s="304"/>
    </row>
    <row r="9" spans="1:28" ht="13.5" customHeight="1" x14ac:dyDescent="0.15">
      <c r="A9" s="560" t="s">
        <v>487</v>
      </c>
      <c r="B9" s="536" t="s">
        <v>260</v>
      </c>
      <c r="C9" s="305" t="s">
        <v>30</v>
      </c>
      <c r="D9" s="306">
        <v>2400</v>
      </c>
      <c r="E9" s="65"/>
      <c r="F9" s="307" t="s">
        <v>37</v>
      </c>
      <c r="G9" s="308">
        <v>1250</v>
      </c>
      <c r="H9" s="65"/>
      <c r="I9" s="307" t="s">
        <v>37</v>
      </c>
      <c r="J9" s="308">
        <v>1140</v>
      </c>
      <c r="K9" s="65"/>
      <c r="L9" s="305" t="s">
        <v>30</v>
      </c>
      <c r="M9" s="306">
        <v>480</v>
      </c>
      <c r="N9" s="65"/>
      <c r="O9" s="307" t="s">
        <v>39</v>
      </c>
      <c r="P9" s="308">
        <v>130</v>
      </c>
      <c r="Q9" s="65"/>
      <c r="R9" s="307" t="s">
        <v>41</v>
      </c>
      <c r="S9" s="308">
        <v>40</v>
      </c>
      <c r="T9" s="65"/>
      <c r="U9" s="305" t="s">
        <v>146</v>
      </c>
      <c r="V9" s="306">
        <v>70</v>
      </c>
      <c r="W9" s="65"/>
      <c r="X9" s="307"/>
      <c r="Y9" s="308"/>
      <c r="Z9" s="66"/>
      <c r="AA9" s="304"/>
      <c r="AB9" s="528" t="s">
        <v>157</v>
      </c>
    </row>
    <row r="10" spans="1:28" ht="13.5" customHeight="1" x14ac:dyDescent="0.15">
      <c r="A10" s="560"/>
      <c r="B10" s="537"/>
      <c r="C10" s="307" t="s">
        <v>390</v>
      </c>
      <c r="D10" s="308">
        <v>3450</v>
      </c>
      <c r="E10" s="65"/>
      <c r="F10" s="309" t="s">
        <v>403</v>
      </c>
      <c r="G10" s="308">
        <v>200</v>
      </c>
      <c r="H10" s="65"/>
      <c r="I10" s="307" t="s">
        <v>404</v>
      </c>
      <c r="J10" s="308">
        <v>580</v>
      </c>
      <c r="K10" s="65"/>
      <c r="L10" s="307" t="s">
        <v>37</v>
      </c>
      <c r="M10" s="308">
        <v>250</v>
      </c>
      <c r="N10" s="65"/>
      <c r="O10" s="310"/>
      <c r="P10" s="308"/>
      <c r="Q10" s="311"/>
      <c r="R10" s="312"/>
      <c r="S10" s="308"/>
      <c r="T10" s="311"/>
      <c r="U10" s="307" t="s">
        <v>42</v>
      </c>
      <c r="V10" s="308">
        <v>10</v>
      </c>
      <c r="W10" s="65"/>
      <c r="X10" s="426" t="s">
        <v>515</v>
      </c>
      <c r="Y10" s="308"/>
      <c r="Z10" s="67"/>
      <c r="AA10" s="304"/>
      <c r="AB10" s="528"/>
    </row>
    <row r="11" spans="1:28" ht="13.5" customHeight="1" x14ac:dyDescent="0.15">
      <c r="A11" s="560"/>
      <c r="B11" s="537"/>
      <c r="C11" s="307" t="s">
        <v>123</v>
      </c>
      <c r="D11" s="308">
        <v>4050</v>
      </c>
      <c r="E11" s="65"/>
      <c r="F11" s="307" t="s">
        <v>38</v>
      </c>
      <c r="G11" s="308">
        <v>150</v>
      </c>
      <c r="H11" s="65"/>
      <c r="I11" s="307"/>
      <c r="J11" s="308"/>
      <c r="K11" s="66"/>
      <c r="L11" s="310"/>
      <c r="M11" s="308"/>
      <c r="N11" s="311"/>
      <c r="O11" s="310"/>
      <c r="P11" s="308"/>
      <c r="Q11" s="311"/>
      <c r="R11" s="310"/>
      <c r="S11" s="308">
        <v>0</v>
      </c>
      <c r="T11" s="311"/>
      <c r="U11" s="307"/>
      <c r="V11" s="308"/>
      <c r="W11" s="311"/>
      <c r="X11" s="309" t="s">
        <v>411</v>
      </c>
      <c r="Y11" s="308">
        <v>30</v>
      </c>
      <c r="Z11" s="65"/>
      <c r="AA11" s="304"/>
      <c r="AB11" s="528"/>
    </row>
    <row r="12" spans="1:28" ht="13.5" customHeight="1" x14ac:dyDescent="0.15">
      <c r="A12" s="560"/>
      <c r="B12" s="537"/>
      <c r="C12" s="307" t="s">
        <v>124</v>
      </c>
      <c r="D12" s="308">
        <v>3850</v>
      </c>
      <c r="E12" s="65"/>
      <c r="F12" s="310"/>
      <c r="G12" s="308">
        <v>0</v>
      </c>
      <c r="H12" s="311"/>
      <c r="I12" s="307" t="s">
        <v>31</v>
      </c>
      <c r="J12" s="308">
        <v>130</v>
      </c>
      <c r="K12" s="65"/>
      <c r="L12" s="336" t="s">
        <v>389</v>
      </c>
      <c r="M12" s="308">
        <v>30</v>
      </c>
      <c r="N12" s="65"/>
      <c r="O12" s="336" t="s">
        <v>389</v>
      </c>
      <c r="P12" s="308">
        <v>30</v>
      </c>
      <c r="Q12" s="65"/>
      <c r="R12" s="310"/>
      <c r="S12" s="308">
        <v>0</v>
      </c>
      <c r="T12" s="311"/>
      <c r="U12" s="307" t="s">
        <v>408</v>
      </c>
      <c r="V12" s="308">
        <v>20</v>
      </c>
      <c r="W12" s="65"/>
      <c r="X12" s="307" t="s">
        <v>147</v>
      </c>
      <c r="Y12" s="308">
        <v>490</v>
      </c>
      <c r="Z12" s="65"/>
      <c r="AA12" s="304"/>
      <c r="AB12" s="424">
        <v>1</v>
      </c>
    </row>
    <row r="13" spans="1:28" ht="13.5" customHeight="1" x14ac:dyDescent="0.15">
      <c r="A13" s="560"/>
      <c r="B13" s="537"/>
      <c r="C13" s="307" t="s">
        <v>40</v>
      </c>
      <c r="D13" s="308">
        <v>4000</v>
      </c>
      <c r="E13" s="65"/>
      <c r="F13" s="310"/>
      <c r="G13" s="308">
        <v>0</v>
      </c>
      <c r="H13" s="311"/>
      <c r="I13" s="310"/>
      <c r="J13" s="308">
        <v>0</v>
      </c>
      <c r="K13" s="311"/>
      <c r="L13" s="310"/>
      <c r="M13" s="308"/>
      <c r="N13" s="311"/>
      <c r="O13" s="310"/>
      <c r="P13" s="308"/>
      <c r="Q13" s="311"/>
      <c r="R13" s="310"/>
      <c r="S13" s="308">
        <v>0</v>
      </c>
      <c r="T13" s="311"/>
      <c r="U13" s="313"/>
      <c r="V13" s="308"/>
      <c r="W13" s="311"/>
      <c r="X13" s="307" t="s">
        <v>41</v>
      </c>
      <c r="Y13" s="308">
        <v>160</v>
      </c>
      <c r="Z13" s="65"/>
      <c r="AA13" s="304"/>
      <c r="AB13" s="424"/>
    </row>
    <row r="14" spans="1:28" ht="13.5" customHeight="1" x14ac:dyDescent="0.15">
      <c r="A14" s="560"/>
      <c r="B14" s="537"/>
      <c r="C14" s="307" t="s">
        <v>391</v>
      </c>
      <c r="D14" s="308">
        <v>570</v>
      </c>
      <c r="E14" s="65"/>
      <c r="F14" s="310"/>
      <c r="G14" s="308">
        <v>0</v>
      </c>
      <c r="H14" s="311"/>
      <c r="I14" s="310"/>
      <c r="J14" s="308">
        <v>0</v>
      </c>
      <c r="K14" s="311"/>
      <c r="L14" s="310"/>
      <c r="M14" s="308"/>
      <c r="N14" s="311"/>
      <c r="O14" s="310"/>
      <c r="P14" s="308"/>
      <c r="Q14" s="311"/>
      <c r="R14" s="310"/>
      <c r="S14" s="308">
        <v>0</v>
      </c>
      <c r="T14" s="311"/>
      <c r="U14" s="313"/>
      <c r="V14" s="308"/>
      <c r="W14" s="311"/>
      <c r="X14" s="313"/>
      <c r="Y14" s="308"/>
      <c r="Z14" s="311"/>
      <c r="AA14" s="304"/>
      <c r="AB14" s="488" t="s">
        <v>500</v>
      </c>
    </row>
    <row r="15" spans="1:28" ht="13.5" customHeight="1" x14ac:dyDescent="0.15">
      <c r="A15" s="560"/>
      <c r="B15" s="537"/>
      <c r="C15" s="307" t="s">
        <v>392</v>
      </c>
      <c r="D15" s="308">
        <v>810</v>
      </c>
      <c r="E15" s="65"/>
      <c r="F15" s="310"/>
      <c r="G15" s="308">
        <v>0</v>
      </c>
      <c r="H15" s="311"/>
      <c r="I15" s="310"/>
      <c r="J15" s="308">
        <v>0</v>
      </c>
      <c r="K15" s="311"/>
      <c r="L15" s="310"/>
      <c r="M15" s="308"/>
      <c r="N15" s="311"/>
      <c r="O15" s="310"/>
      <c r="P15" s="308"/>
      <c r="Q15" s="311"/>
      <c r="R15" s="310"/>
      <c r="S15" s="308">
        <v>0</v>
      </c>
      <c r="T15" s="311"/>
      <c r="U15" s="313"/>
      <c r="V15" s="308"/>
      <c r="W15" s="311"/>
      <c r="X15" s="313"/>
      <c r="Y15" s="308">
        <v>0</v>
      </c>
      <c r="Z15" s="311"/>
      <c r="AA15" s="304"/>
      <c r="AB15" s="488"/>
    </row>
    <row r="16" spans="1:28" ht="13.5" customHeight="1" x14ac:dyDescent="0.15">
      <c r="A16" s="560"/>
      <c r="B16" s="537"/>
      <c r="C16" s="307" t="s">
        <v>31</v>
      </c>
      <c r="D16" s="308">
        <v>1460</v>
      </c>
      <c r="E16" s="65"/>
      <c r="F16" s="310"/>
      <c r="G16" s="308">
        <v>0</v>
      </c>
      <c r="H16" s="311"/>
      <c r="I16" s="310"/>
      <c r="J16" s="308">
        <v>0</v>
      </c>
      <c r="K16" s="311"/>
      <c r="L16" s="310"/>
      <c r="M16" s="308"/>
      <c r="N16" s="311"/>
      <c r="O16" s="310"/>
      <c r="P16" s="308"/>
      <c r="Q16" s="311"/>
      <c r="R16" s="310"/>
      <c r="S16" s="308">
        <v>0</v>
      </c>
      <c r="T16" s="311"/>
      <c r="U16" s="313"/>
      <c r="V16" s="308"/>
      <c r="W16" s="311"/>
      <c r="X16" s="313"/>
      <c r="Y16" s="308">
        <v>0</v>
      </c>
      <c r="Z16" s="311"/>
      <c r="AA16" s="304"/>
      <c r="AB16" s="488"/>
    </row>
    <row r="17" spans="1:33" ht="13.5" customHeight="1" x14ac:dyDescent="0.15">
      <c r="A17" s="560"/>
      <c r="B17" s="538"/>
      <c r="C17" s="307" t="s">
        <v>393</v>
      </c>
      <c r="D17" s="308">
        <v>500</v>
      </c>
      <c r="E17" s="65"/>
      <c r="F17" s="310"/>
      <c r="G17" s="308">
        <v>0</v>
      </c>
      <c r="H17" s="311"/>
      <c r="I17" s="310"/>
      <c r="J17" s="308">
        <v>0</v>
      </c>
      <c r="K17" s="311"/>
      <c r="L17" s="307" t="s">
        <v>218</v>
      </c>
      <c r="M17" s="308">
        <v>10</v>
      </c>
      <c r="N17" s="389"/>
      <c r="O17" s="307"/>
      <c r="P17" s="314"/>
      <c r="Q17" s="66"/>
      <c r="R17" s="310"/>
      <c r="S17" s="308">
        <v>0</v>
      </c>
      <c r="T17" s="311"/>
      <c r="U17" s="313"/>
      <c r="V17" s="308"/>
      <c r="W17" s="311"/>
      <c r="X17" s="313"/>
      <c r="Y17" s="308">
        <v>0</v>
      </c>
      <c r="Z17" s="311"/>
      <c r="AA17" s="304"/>
      <c r="AB17" s="488"/>
    </row>
    <row r="18" spans="1:33" ht="13.5" customHeight="1" x14ac:dyDescent="0.15">
      <c r="A18" s="560"/>
      <c r="B18" s="315">
        <f>SUM(D18,G18,J18,M18,P18,S18,V18,Y18)</f>
        <v>26290</v>
      </c>
      <c r="C18" s="316" t="s">
        <v>262</v>
      </c>
      <c r="D18" s="317">
        <f>SUM(D9:D17)</f>
        <v>21090</v>
      </c>
      <c r="E18" s="318">
        <f>SUM(E9:E17)</f>
        <v>0</v>
      </c>
      <c r="F18" s="316" t="s">
        <v>262</v>
      </c>
      <c r="G18" s="317">
        <f>SUM(G9:G17)</f>
        <v>1600</v>
      </c>
      <c r="H18" s="318">
        <f>SUM(H9:H17)</f>
        <v>0</v>
      </c>
      <c r="I18" s="316" t="s">
        <v>262</v>
      </c>
      <c r="J18" s="317">
        <f>SUM(J9:J17)</f>
        <v>1850</v>
      </c>
      <c r="K18" s="318">
        <f>SUM(K9:K17)</f>
        <v>0</v>
      </c>
      <c r="L18" s="316" t="s">
        <v>262</v>
      </c>
      <c r="M18" s="416">
        <f>SUM(M9:M17)</f>
        <v>770</v>
      </c>
      <c r="N18" s="318">
        <f>SUM(N9:N17)</f>
        <v>0</v>
      </c>
      <c r="O18" s="316" t="s">
        <v>262</v>
      </c>
      <c r="P18" s="317">
        <f>SUM(P9:P17)</f>
        <v>160</v>
      </c>
      <c r="Q18" s="318">
        <f>SUM(Q9:Q17)</f>
        <v>0</v>
      </c>
      <c r="R18" s="316" t="s">
        <v>262</v>
      </c>
      <c r="S18" s="317">
        <f>SUM(S9:S17)</f>
        <v>40</v>
      </c>
      <c r="T18" s="318">
        <f>SUM(T9:T17)</f>
        <v>0</v>
      </c>
      <c r="U18" s="316" t="s">
        <v>262</v>
      </c>
      <c r="V18" s="317">
        <f>SUM(V9:V17)</f>
        <v>100</v>
      </c>
      <c r="W18" s="318">
        <f>SUM(W9:W17)</f>
        <v>0</v>
      </c>
      <c r="X18" s="316" t="s">
        <v>262</v>
      </c>
      <c r="Y18" s="317">
        <f>SUM(Y9:Y17)</f>
        <v>680</v>
      </c>
      <c r="Z18" s="318">
        <f>SUM(Z9:Z17)</f>
        <v>0</v>
      </c>
      <c r="AA18" s="304"/>
      <c r="AB18" s="488"/>
      <c r="AE18" s="287"/>
      <c r="AF18" s="287"/>
      <c r="AG18" s="287"/>
    </row>
    <row r="19" spans="1:33" ht="13.5" customHeight="1" x14ac:dyDescent="0.15">
      <c r="A19" s="560"/>
      <c r="B19" s="319"/>
      <c r="C19" s="320"/>
      <c r="D19" s="321"/>
      <c r="E19" s="322"/>
      <c r="F19" s="320"/>
      <c r="G19" s="321"/>
      <c r="H19" s="322"/>
      <c r="I19" s="320"/>
      <c r="J19" s="321"/>
      <c r="K19" s="322"/>
      <c r="L19" s="320"/>
      <c r="M19" s="321"/>
      <c r="N19" s="322"/>
      <c r="O19" s="320"/>
      <c r="P19" s="321"/>
      <c r="Q19" s="322"/>
      <c r="R19" s="320"/>
      <c r="S19" s="321"/>
      <c r="T19" s="322"/>
      <c r="U19" s="323"/>
      <c r="V19" s="321"/>
      <c r="W19" s="322"/>
      <c r="X19" s="323"/>
      <c r="Y19" s="321"/>
      <c r="Z19" s="324"/>
      <c r="AA19" s="304"/>
      <c r="AB19" s="488"/>
      <c r="AE19" s="287"/>
      <c r="AF19" s="287"/>
      <c r="AG19" s="287"/>
    </row>
    <row r="20" spans="1:33" ht="13.5" customHeight="1" x14ac:dyDescent="0.15">
      <c r="A20" s="560"/>
      <c r="B20" s="539" t="s">
        <v>261</v>
      </c>
      <c r="C20" s="305" t="s">
        <v>402</v>
      </c>
      <c r="D20" s="306">
        <v>2650</v>
      </c>
      <c r="E20" s="65"/>
      <c r="F20" s="307" t="s">
        <v>32</v>
      </c>
      <c r="G20" s="308">
        <v>750</v>
      </c>
      <c r="H20" s="65"/>
      <c r="I20" s="307" t="s">
        <v>405</v>
      </c>
      <c r="J20" s="308">
        <v>960</v>
      </c>
      <c r="K20" s="65"/>
      <c r="L20" s="305" t="s">
        <v>406</v>
      </c>
      <c r="M20" s="306">
        <v>540</v>
      </c>
      <c r="N20" s="65"/>
      <c r="O20" s="307" t="s">
        <v>32</v>
      </c>
      <c r="P20" s="30">
        <v>100</v>
      </c>
      <c r="Q20" s="65"/>
      <c r="R20" s="307" t="s">
        <v>165</v>
      </c>
      <c r="S20" s="308">
        <v>160</v>
      </c>
      <c r="T20" s="65"/>
      <c r="U20" s="305" t="s">
        <v>409</v>
      </c>
      <c r="V20" s="387"/>
      <c r="W20" s="67"/>
      <c r="X20" s="427" t="s">
        <v>516</v>
      </c>
      <c r="Y20" s="308"/>
      <c r="Z20" s="67"/>
      <c r="AA20" s="304"/>
      <c r="AB20" s="488"/>
      <c r="AE20" s="287"/>
      <c r="AF20" s="287"/>
      <c r="AG20" s="287"/>
    </row>
    <row r="21" spans="1:33" ht="13.5" customHeight="1" x14ac:dyDescent="0.15">
      <c r="A21" s="560"/>
      <c r="B21" s="540"/>
      <c r="C21" s="307" t="s">
        <v>33</v>
      </c>
      <c r="D21" s="308">
        <v>3270</v>
      </c>
      <c r="E21" s="65"/>
      <c r="F21" s="307" t="s">
        <v>148</v>
      </c>
      <c r="G21" s="308">
        <v>900</v>
      </c>
      <c r="H21" s="65"/>
      <c r="I21" s="307" t="s">
        <v>33</v>
      </c>
      <c r="J21" s="308">
        <v>500</v>
      </c>
      <c r="K21" s="65"/>
      <c r="L21" s="307"/>
      <c r="M21" s="308">
        <v>0</v>
      </c>
      <c r="N21" s="67"/>
      <c r="O21" s="307" t="s">
        <v>388</v>
      </c>
      <c r="P21" s="30">
        <v>30</v>
      </c>
      <c r="Q21" s="65"/>
      <c r="R21" s="307" t="s">
        <v>166</v>
      </c>
      <c r="S21" s="308">
        <v>20</v>
      </c>
      <c r="T21" s="65"/>
      <c r="U21" s="307" t="s">
        <v>43</v>
      </c>
      <c r="V21" s="308">
        <v>80</v>
      </c>
      <c r="W21" s="65"/>
      <c r="X21" s="307" t="s">
        <v>150</v>
      </c>
      <c r="Y21" s="308">
        <v>90</v>
      </c>
      <c r="Z21" s="65"/>
      <c r="AA21" s="304"/>
      <c r="AB21" s="488"/>
    </row>
    <row r="22" spans="1:33" ht="13.5" customHeight="1" x14ac:dyDescent="0.15">
      <c r="A22" s="560"/>
      <c r="B22" s="540"/>
      <c r="C22" s="307" t="s">
        <v>394</v>
      </c>
      <c r="D22" s="308">
        <v>3100</v>
      </c>
      <c r="E22" s="65"/>
      <c r="F22" s="310"/>
      <c r="G22" s="308"/>
      <c r="H22" s="311"/>
      <c r="I22" s="310"/>
      <c r="J22" s="308"/>
      <c r="K22" s="311"/>
      <c r="L22" s="307" t="s">
        <v>388</v>
      </c>
      <c r="M22" s="308">
        <v>90</v>
      </c>
      <c r="N22" s="65"/>
      <c r="O22" s="386" t="s">
        <v>407</v>
      </c>
      <c r="P22" s="30">
        <v>50</v>
      </c>
      <c r="Q22" s="389"/>
      <c r="R22" s="307" t="s">
        <v>149</v>
      </c>
      <c r="S22" s="308">
        <v>20</v>
      </c>
      <c r="T22" s="65"/>
      <c r="U22" s="307" t="s">
        <v>410</v>
      </c>
      <c r="V22" s="308">
        <v>30</v>
      </c>
      <c r="W22" s="65"/>
      <c r="X22" s="307" t="s">
        <v>151</v>
      </c>
      <c r="Y22" s="308">
        <v>340</v>
      </c>
      <c r="Z22" s="65"/>
      <c r="AA22" s="304"/>
      <c r="AB22" s="488"/>
    </row>
    <row r="23" spans="1:33" ht="13.5" customHeight="1" x14ac:dyDescent="0.15">
      <c r="A23" s="560"/>
      <c r="B23" s="540"/>
      <c r="C23" s="307" t="s">
        <v>395</v>
      </c>
      <c r="D23" s="308">
        <v>2370</v>
      </c>
      <c r="E23" s="65"/>
      <c r="F23" s="310"/>
      <c r="G23" s="308"/>
      <c r="H23" s="311"/>
      <c r="I23" s="310"/>
      <c r="J23" s="308"/>
      <c r="K23" s="311"/>
      <c r="L23" s="307" t="s">
        <v>407</v>
      </c>
      <c r="M23" s="308">
        <v>90</v>
      </c>
      <c r="N23" s="65"/>
      <c r="O23" s="310"/>
      <c r="P23" s="308"/>
      <c r="Q23" s="311"/>
      <c r="R23" s="310"/>
      <c r="S23" s="308"/>
      <c r="T23" s="311"/>
      <c r="U23" s="313"/>
      <c r="V23" s="308"/>
      <c r="W23" s="311"/>
      <c r="X23" s="307" t="s">
        <v>412</v>
      </c>
      <c r="Y23" s="308">
        <v>320</v>
      </c>
      <c r="Z23" s="65"/>
      <c r="AA23" s="304"/>
      <c r="AB23" s="488"/>
    </row>
    <row r="24" spans="1:33" ht="13.5" customHeight="1" x14ac:dyDescent="0.15">
      <c r="A24" s="560"/>
      <c r="B24" s="540"/>
      <c r="C24" s="307" t="s">
        <v>396</v>
      </c>
      <c r="D24" s="308">
        <v>2200</v>
      </c>
      <c r="E24" s="65"/>
      <c r="F24" s="310"/>
      <c r="G24" s="326"/>
      <c r="H24" s="327"/>
      <c r="I24" s="325"/>
      <c r="J24" s="326"/>
      <c r="K24" s="327"/>
      <c r="L24" s="325"/>
      <c r="M24" s="326"/>
      <c r="N24" s="327"/>
      <c r="O24" s="325"/>
      <c r="P24" s="326"/>
      <c r="Q24" s="327"/>
      <c r="R24" s="325"/>
      <c r="S24" s="326"/>
      <c r="T24" s="327"/>
      <c r="U24" s="328"/>
      <c r="V24" s="326"/>
      <c r="W24" s="327"/>
      <c r="X24" s="427" t="s">
        <v>517</v>
      </c>
      <c r="Y24" s="326"/>
      <c r="Z24" s="67"/>
      <c r="AA24" s="304"/>
      <c r="AB24" s="488"/>
    </row>
    <row r="25" spans="1:33" ht="13.5" customHeight="1" x14ac:dyDescent="0.15">
      <c r="A25" s="560"/>
      <c r="B25" s="540"/>
      <c r="C25" s="307" t="s">
        <v>397</v>
      </c>
      <c r="D25" s="308">
        <v>2190</v>
      </c>
      <c r="E25" s="65"/>
      <c r="F25" s="310"/>
      <c r="G25" s="330"/>
      <c r="H25" s="331"/>
      <c r="I25" s="329"/>
      <c r="J25" s="330"/>
      <c r="K25" s="331"/>
      <c r="L25" s="329"/>
      <c r="M25" s="330"/>
      <c r="N25" s="331"/>
      <c r="O25" s="329"/>
      <c r="P25" s="330"/>
      <c r="Q25" s="331"/>
      <c r="R25" s="329"/>
      <c r="S25" s="330"/>
      <c r="T25" s="331"/>
      <c r="U25" s="332"/>
      <c r="V25" s="330"/>
      <c r="W25" s="331"/>
      <c r="X25" s="332"/>
      <c r="Y25" s="334"/>
      <c r="Z25" s="331"/>
      <c r="AA25" s="304"/>
      <c r="AB25" s="488"/>
    </row>
    <row r="26" spans="1:33" ht="13.5" customHeight="1" x14ac:dyDescent="0.15">
      <c r="A26" s="560"/>
      <c r="B26" s="540"/>
      <c r="C26" s="307" t="s">
        <v>398</v>
      </c>
      <c r="D26" s="308">
        <v>470</v>
      </c>
      <c r="E26" s="65"/>
      <c r="F26" s="307" t="s">
        <v>389</v>
      </c>
      <c r="G26" s="334">
        <v>10</v>
      </c>
      <c r="H26" s="65"/>
      <c r="I26" s="336" t="s">
        <v>389</v>
      </c>
      <c r="J26" s="334">
        <v>50</v>
      </c>
      <c r="K26" s="65"/>
      <c r="L26" s="336" t="s">
        <v>389</v>
      </c>
      <c r="M26" s="334">
        <v>10</v>
      </c>
      <c r="N26" s="65"/>
      <c r="O26" s="336" t="s">
        <v>389</v>
      </c>
      <c r="P26" s="334">
        <v>10</v>
      </c>
      <c r="Q26" s="65"/>
      <c r="R26" s="333"/>
      <c r="S26" s="334"/>
      <c r="T26" s="335"/>
      <c r="U26" s="337"/>
      <c r="V26" s="334"/>
      <c r="W26" s="335"/>
      <c r="X26" s="336" t="s">
        <v>389</v>
      </c>
      <c r="Y26" s="308">
        <v>10</v>
      </c>
      <c r="Z26" s="65"/>
      <c r="AA26" s="304"/>
      <c r="AB26" s="488"/>
    </row>
    <row r="27" spans="1:33" ht="13.5" customHeight="1" x14ac:dyDescent="0.15">
      <c r="A27" s="560"/>
      <c r="B27" s="540"/>
      <c r="C27" s="307" t="s">
        <v>34</v>
      </c>
      <c r="D27" s="308">
        <v>620</v>
      </c>
      <c r="E27" s="65"/>
      <c r="F27" s="307" t="s">
        <v>389</v>
      </c>
      <c r="G27" s="308">
        <v>10</v>
      </c>
      <c r="H27" s="65"/>
      <c r="I27" s="307" t="s">
        <v>34</v>
      </c>
      <c r="J27" s="308">
        <v>80</v>
      </c>
      <c r="K27" s="65"/>
      <c r="L27" s="307" t="s">
        <v>389</v>
      </c>
      <c r="M27" s="308">
        <v>10</v>
      </c>
      <c r="N27" s="65"/>
      <c r="O27" s="307" t="s">
        <v>389</v>
      </c>
      <c r="P27" s="308">
        <v>10</v>
      </c>
      <c r="Q27" s="65"/>
      <c r="R27" s="310"/>
      <c r="S27" s="308"/>
      <c r="T27" s="311"/>
      <c r="U27" s="313"/>
      <c r="V27" s="308"/>
      <c r="W27" s="311"/>
      <c r="X27" s="307" t="s">
        <v>389</v>
      </c>
      <c r="Y27" s="308">
        <v>10</v>
      </c>
      <c r="Z27" s="65"/>
      <c r="AA27" s="304"/>
      <c r="AB27" s="488"/>
    </row>
    <row r="28" spans="1:33" ht="13.5" customHeight="1" x14ac:dyDescent="0.15">
      <c r="A28" s="560"/>
      <c r="B28" s="540"/>
      <c r="C28" s="307" t="s">
        <v>399</v>
      </c>
      <c r="D28" s="308">
        <v>860</v>
      </c>
      <c r="E28" s="65"/>
      <c r="F28" s="307" t="s">
        <v>389</v>
      </c>
      <c r="G28" s="308">
        <v>30</v>
      </c>
      <c r="H28" s="65"/>
      <c r="I28" s="307"/>
      <c r="J28" s="308"/>
      <c r="K28" s="66"/>
      <c r="L28" s="307" t="s">
        <v>389</v>
      </c>
      <c r="M28" s="308">
        <v>10</v>
      </c>
      <c r="N28" s="65"/>
      <c r="O28" s="307" t="s">
        <v>389</v>
      </c>
      <c r="P28" s="308">
        <v>10</v>
      </c>
      <c r="Q28" s="65"/>
      <c r="R28" s="310"/>
      <c r="S28" s="308"/>
      <c r="T28" s="311"/>
      <c r="U28" s="313"/>
      <c r="V28" s="308"/>
      <c r="W28" s="311"/>
      <c r="X28" s="307" t="s">
        <v>389</v>
      </c>
      <c r="Y28" s="308">
        <v>10</v>
      </c>
      <c r="Z28" s="65"/>
      <c r="AA28" s="304"/>
      <c r="AB28" s="488"/>
    </row>
    <row r="29" spans="1:33" ht="13.5" customHeight="1" x14ac:dyDescent="0.15">
      <c r="A29" s="560"/>
      <c r="B29" s="540"/>
      <c r="C29" s="307" t="s">
        <v>400</v>
      </c>
      <c r="D29" s="308">
        <v>570</v>
      </c>
      <c r="E29" s="65"/>
      <c r="F29" s="307" t="s">
        <v>389</v>
      </c>
      <c r="G29" s="308">
        <v>20</v>
      </c>
      <c r="H29" s="65"/>
      <c r="I29" s="307" t="s">
        <v>35</v>
      </c>
      <c r="J29" s="308">
        <v>30</v>
      </c>
      <c r="K29" s="65"/>
      <c r="L29" s="307" t="s">
        <v>389</v>
      </c>
      <c r="M29" s="308">
        <v>10</v>
      </c>
      <c r="N29" s="65"/>
      <c r="O29" s="307" t="s">
        <v>389</v>
      </c>
      <c r="P29" s="308">
        <v>10</v>
      </c>
      <c r="Q29" s="65"/>
      <c r="R29" s="310"/>
      <c r="S29" s="308"/>
      <c r="T29" s="311"/>
      <c r="U29" s="313"/>
      <c r="V29" s="308"/>
      <c r="W29" s="311"/>
      <c r="X29" s="307" t="s">
        <v>389</v>
      </c>
      <c r="Y29" s="308">
        <v>10</v>
      </c>
      <c r="Z29" s="65"/>
      <c r="AA29" s="304"/>
      <c r="AB29" s="488"/>
    </row>
    <row r="30" spans="1:33" ht="13.5" customHeight="1" x14ac:dyDescent="0.15">
      <c r="A30" s="560"/>
      <c r="B30" s="541"/>
      <c r="C30" s="307" t="s">
        <v>401</v>
      </c>
      <c r="D30" s="308">
        <v>370</v>
      </c>
      <c r="E30" s="65"/>
      <c r="F30" s="307" t="s">
        <v>389</v>
      </c>
      <c r="G30" s="308">
        <v>10</v>
      </c>
      <c r="H30" s="65"/>
      <c r="I30" s="307"/>
      <c r="J30" s="308"/>
      <c r="K30" s="66"/>
      <c r="L30" s="307"/>
      <c r="M30" s="308"/>
      <c r="N30" s="66"/>
      <c r="O30" s="307"/>
      <c r="P30" s="308"/>
      <c r="Q30" s="66"/>
      <c r="R30" s="310"/>
      <c r="S30" s="308"/>
      <c r="T30" s="311"/>
      <c r="U30" s="313"/>
      <c r="V30" s="308"/>
      <c r="W30" s="311"/>
      <c r="X30" s="307" t="s">
        <v>389</v>
      </c>
      <c r="Y30" s="308">
        <v>10</v>
      </c>
      <c r="Z30" s="65"/>
      <c r="AA30" s="304"/>
      <c r="AB30" s="488"/>
    </row>
    <row r="31" spans="1:33" ht="13.5" customHeight="1" thickBot="1" x14ac:dyDescent="0.2">
      <c r="A31" s="560"/>
      <c r="B31" s="315">
        <f>SUM(D31,G31,J31,M31,P31,S31,V31,Y31)</f>
        <v>24110</v>
      </c>
      <c r="C31" s="316" t="s">
        <v>262</v>
      </c>
      <c r="D31" s="338">
        <f>SUM(D20:D30)</f>
        <v>18670</v>
      </c>
      <c r="E31" s="318">
        <f>SUM(E20:E30)</f>
        <v>0</v>
      </c>
      <c r="F31" s="316" t="s">
        <v>262</v>
      </c>
      <c r="G31" s="338">
        <f>SUM(G20:G30)</f>
        <v>1730</v>
      </c>
      <c r="H31" s="318">
        <f>SUM(H20:H30)</f>
        <v>0</v>
      </c>
      <c r="I31" s="316" t="s">
        <v>262</v>
      </c>
      <c r="J31" s="338">
        <f>SUM(J20:J30)</f>
        <v>1620</v>
      </c>
      <c r="K31" s="318">
        <f>SUM(K20:K30)</f>
        <v>0</v>
      </c>
      <c r="L31" s="316" t="s">
        <v>262</v>
      </c>
      <c r="M31" s="338">
        <f>SUM(M20:M30)</f>
        <v>760</v>
      </c>
      <c r="N31" s="318">
        <f>SUM(N20:N30)</f>
        <v>0</v>
      </c>
      <c r="O31" s="316" t="s">
        <v>262</v>
      </c>
      <c r="P31" s="338">
        <f>SUM(P20:P30)</f>
        <v>220</v>
      </c>
      <c r="Q31" s="318">
        <f>SUM(Q20:Q30)</f>
        <v>0</v>
      </c>
      <c r="R31" s="316" t="s">
        <v>262</v>
      </c>
      <c r="S31" s="338">
        <f>SUM(S20:S30)</f>
        <v>200</v>
      </c>
      <c r="T31" s="318">
        <f>SUM(T20:T30)</f>
        <v>0</v>
      </c>
      <c r="U31" s="316" t="s">
        <v>262</v>
      </c>
      <c r="V31" s="338">
        <f>SUM(V20:V30)</f>
        <v>110</v>
      </c>
      <c r="W31" s="318">
        <f>SUM(W20:W30)</f>
        <v>0</v>
      </c>
      <c r="X31" s="316" t="s">
        <v>262</v>
      </c>
      <c r="Y31" s="338">
        <f>SUM(Y20:Y30)</f>
        <v>800</v>
      </c>
      <c r="Z31" s="318">
        <f>SUM(Z20:Z30)</f>
        <v>0</v>
      </c>
      <c r="AA31" s="304"/>
      <c r="AB31" s="488"/>
      <c r="AE31" s="287"/>
      <c r="AF31" s="287"/>
      <c r="AG31" s="287"/>
    </row>
    <row r="32" spans="1:33" ht="13.5" customHeight="1" x14ac:dyDescent="0.15">
      <c r="A32" s="339"/>
      <c r="B32" s="340"/>
      <c r="C32" s="341"/>
      <c r="D32" s="342"/>
      <c r="E32" s="343"/>
      <c r="F32" s="344"/>
      <c r="G32" s="342"/>
      <c r="H32" s="345"/>
      <c r="I32" s="341"/>
      <c r="J32" s="342"/>
      <c r="K32" s="345"/>
      <c r="L32" s="346"/>
      <c r="M32" s="342"/>
      <c r="N32" s="345"/>
      <c r="O32" s="341"/>
      <c r="P32" s="342"/>
      <c r="Q32" s="345"/>
      <c r="R32" s="341"/>
      <c r="S32" s="342"/>
      <c r="T32" s="345"/>
      <c r="U32" s="346"/>
      <c r="V32" s="342"/>
      <c r="W32" s="345"/>
      <c r="X32" s="341"/>
      <c r="Y32" s="342"/>
      <c r="Z32" s="347"/>
      <c r="AA32" s="304"/>
      <c r="AB32" s="488"/>
    </row>
    <row r="33" spans="1:28" ht="13.5" customHeight="1" thickBot="1" x14ac:dyDescent="0.2">
      <c r="A33" s="490">
        <f>SUM(D33,G33,J33,M33,P33,S33,V33,Y33)</f>
        <v>50400</v>
      </c>
      <c r="B33" s="491"/>
      <c r="C33" s="348" t="s">
        <v>263</v>
      </c>
      <c r="D33" s="338">
        <f>SUM(D18,D31)</f>
        <v>39760</v>
      </c>
      <c r="E33" s="349">
        <f>SUM(E18,E31)</f>
        <v>0</v>
      </c>
      <c r="F33" s="348" t="s">
        <v>263</v>
      </c>
      <c r="G33" s="350">
        <f>SUM(G18,G31)</f>
        <v>3330</v>
      </c>
      <c r="H33" s="349">
        <f>SUM(H18,H31)</f>
        <v>0</v>
      </c>
      <c r="I33" s="348" t="s">
        <v>263</v>
      </c>
      <c r="J33" s="338">
        <f>SUM(J18,J31)</f>
        <v>3470</v>
      </c>
      <c r="K33" s="349">
        <f>SUM(K18,K31)</f>
        <v>0</v>
      </c>
      <c r="L33" s="348" t="s">
        <v>263</v>
      </c>
      <c r="M33" s="338">
        <f>SUM(M18,M31)</f>
        <v>1530</v>
      </c>
      <c r="N33" s="349">
        <f>SUM(N18,N31)</f>
        <v>0</v>
      </c>
      <c r="O33" s="348" t="s">
        <v>263</v>
      </c>
      <c r="P33" s="338">
        <f>SUM(P18,P31)</f>
        <v>380</v>
      </c>
      <c r="Q33" s="349">
        <f>SUM(Q18,Q31)</f>
        <v>0</v>
      </c>
      <c r="R33" s="348" t="s">
        <v>263</v>
      </c>
      <c r="S33" s="338">
        <f>SUM(S18,S31)</f>
        <v>240</v>
      </c>
      <c r="T33" s="349">
        <f>SUM(T18,T31)</f>
        <v>0</v>
      </c>
      <c r="U33" s="348" t="s">
        <v>263</v>
      </c>
      <c r="V33" s="338">
        <f>SUM(V18,V31)</f>
        <v>210</v>
      </c>
      <c r="W33" s="349">
        <f>SUM(W18,W31)</f>
        <v>0</v>
      </c>
      <c r="X33" s="348" t="s">
        <v>263</v>
      </c>
      <c r="Y33" s="338">
        <f>SUM(Y18,Y31)</f>
        <v>1480</v>
      </c>
      <c r="Z33" s="349">
        <f>SUM(Z18,Z31)</f>
        <v>0</v>
      </c>
      <c r="AA33" s="304"/>
      <c r="AB33" s="488"/>
    </row>
    <row r="34" spans="1:28" ht="13.5" customHeight="1" x14ac:dyDescent="0.15">
      <c r="AB34" s="488"/>
    </row>
    <row r="35" spans="1:28" ht="13.5" customHeight="1" x14ac:dyDescent="0.15">
      <c r="A35" s="351" t="s">
        <v>502</v>
      </c>
      <c r="B35" s="351"/>
      <c r="C35" s="352"/>
      <c r="D35" s="352"/>
      <c r="E35" s="353"/>
      <c r="F35" s="352"/>
      <c r="G35" s="352"/>
      <c r="H35" s="353"/>
      <c r="I35" s="352"/>
      <c r="J35" s="352"/>
      <c r="K35" s="353"/>
      <c r="L35" s="352"/>
      <c r="M35" s="352"/>
      <c r="N35" s="353"/>
      <c r="O35" s="352"/>
      <c r="P35" s="352"/>
      <c r="Q35" s="353"/>
      <c r="R35" s="352"/>
      <c r="S35" s="352"/>
      <c r="T35" s="353"/>
      <c r="U35" s="352"/>
      <c r="V35" s="352"/>
      <c r="W35" s="353"/>
      <c r="X35" s="352"/>
      <c r="Y35" s="352"/>
      <c r="Z35" s="353"/>
      <c r="AA35" s="304"/>
      <c r="AB35" s="488"/>
    </row>
    <row r="36" spans="1:28" ht="13.5" customHeight="1" x14ac:dyDescent="0.15">
      <c r="A36" s="351" t="s">
        <v>167</v>
      </c>
      <c r="B36" s="351"/>
      <c r="C36" s="354"/>
      <c r="D36" s="354"/>
      <c r="E36" s="355"/>
      <c r="F36" s="354"/>
      <c r="G36" s="354"/>
      <c r="H36" s="355"/>
      <c r="I36" s="354"/>
      <c r="J36" s="354"/>
      <c r="K36" s="355"/>
      <c r="L36" s="354"/>
      <c r="M36" s="354"/>
      <c r="N36" s="355"/>
      <c r="O36" s="354"/>
      <c r="P36" s="354"/>
      <c r="Q36" s="355"/>
      <c r="R36" s="354"/>
      <c r="S36" s="354"/>
      <c r="T36" s="355"/>
      <c r="U36" s="354"/>
      <c r="V36" s="354"/>
      <c r="W36" s="355"/>
      <c r="X36" s="354"/>
      <c r="Y36" s="354"/>
      <c r="Z36" s="353"/>
      <c r="AA36" s="304"/>
      <c r="AB36" s="488"/>
    </row>
    <row r="37" spans="1:28" ht="13.5" customHeight="1" x14ac:dyDescent="0.15">
      <c r="A37" s="351" t="s">
        <v>168</v>
      </c>
      <c r="B37" s="351"/>
      <c r="C37" s="354"/>
      <c r="D37" s="354"/>
      <c r="E37" s="355"/>
      <c r="F37" s="354"/>
      <c r="G37" s="354"/>
      <c r="H37" s="355"/>
      <c r="I37" s="354"/>
      <c r="J37" s="354"/>
      <c r="K37" s="355"/>
      <c r="L37" s="354"/>
      <c r="M37" s="354"/>
      <c r="N37" s="355"/>
      <c r="O37" s="354"/>
      <c r="P37" s="354"/>
      <c r="Q37" s="355"/>
      <c r="R37" s="354"/>
      <c r="S37" s="354"/>
      <c r="T37" s="355"/>
      <c r="U37" s="354"/>
      <c r="V37" s="354"/>
      <c r="W37" s="355"/>
      <c r="X37" s="354"/>
      <c r="Y37" s="354"/>
      <c r="Z37" s="353"/>
      <c r="AA37" s="304"/>
      <c r="AB37" s="488"/>
    </row>
    <row r="38" spans="1:28" ht="13.5" customHeight="1" x14ac:dyDescent="0.15">
      <c r="A38" s="351" t="s">
        <v>169</v>
      </c>
      <c r="B38" s="351"/>
      <c r="C38" s="356"/>
      <c r="D38" s="287"/>
      <c r="E38" s="287"/>
      <c r="F38" s="287"/>
      <c r="G38" s="287"/>
      <c r="H38" s="287"/>
      <c r="I38" s="287"/>
      <c r="J38" s="287"/>
      <c r="K38" s="287"/>
      <c r="L38" s="287"/>
      <c r="M38" s="287"/>
      <c r="N38" s="287"/>
      <c r="O38" s="287"/>
      <c r="P38" s="287"/>
      <c r="Q38" s="287"/>
      <c r="R38" s="287"/>
      <c r="S38" s="287"/>
      <c r="T38" s="287"/>
      <c r="U38" s="287"/>
      <c r="V38" s="287"/>
      <c r="W38" s="287"/>
      <c r="X38" s="287"/>
      <c r="Y38" s="357"/>
      <c r="Z38" s="358"/>
      <c r="AB38" s="488"/>
    </row>
    <row r="39" spans="1:28" ht="17.25" customHeight="1" x14ac:dyDescent="0.15">
      <c r="A39" s="351" t="s">
        <v>208</v>
      </c>
      <c r="B39" s="351"/>
      <c r="C39" s="359"/>
      <c r="D39" s="287"/>
      <c r="E39" s="287"/>
      <c r="F39" s="287"/>
      <c r="G39" s="287"/>
      <c r="H39" s="287"/>
      <c r="I39" s="287"/>
      <c r="J39" s="287"/>
      <c r="K39" s="287"/>
      <c r="L39" s="287"/>
      <c r="M39" s="287"/>
      <c r="N39" s="287"/>
      <c r="O39" s="287"/>
      <c r="P39" s="287"/>
      <c r="Q39" s="287"/>
      <c r="R39" s="287"/>
      <c r="S39" s="287"/>
      <c r="T39" s="287"/>
      <c r="U39" s="287"/>
      <c r="AB39" s="488"/>
    </row>
    <row r="40" spans="1:28" ht="13.5" customHeight="1" x14ac:dyDescent="0.15">
      <c r="A40" s="351" t="s">
        <v>366</v>
      </c>
      <c r="AB40" s="488"/>
    </row>
    <row r="41" spans="1:28" x14ac:dyDescent="0.15">
      <c r="AB41" s="488"/>
    </row>
    <row r="42" spans="1:28" x14ac:dyDescent="0.15">
      <c r="AB42" s="488"/>
    </row>
    <row r="43" spans="1:28" x14ac:dyDescent="0.15">
      <c r="AB43" s="488"/>
    </row>
    <row r="44" spans="1:28" x14ac:dyDescent="0.15">
      <c r="AB44" s="488"/>
    </row>
    <row r="45" spans="1:28" x14ac:dyDescent="0.15">
      <c r="AB45" s="488"/>
    </row>
    <row r="54" spans="25:26" x14ac:dyDescent="0.15">
      <c r="Y54" s="489" t="str">
        <f>市郡別!S38</f>
        <v>(2025年4月)</v>
      </c>
      <c r="Z54" s="489"/>
    </row>
  </sheetData>
  <mergeCells count="18">
    <mergeCell ref="H1:L1"/>
    <mergeCell ref="A1:G1"/>
    <mergeCell ref="A7:B8"/>
    <mergeCell ref="B9:B17"/>
    <mergeCell ref="B20:B30"/>
    <mergeCell ref="A2:F5"/>
    <mergeCell ref="G2:G5"/>
    <mergeCell ref="H2:L5"/>
    <mergeCell ref="A9:A31"/>
    <mergeCell ref="AB14:AB45"/>
    <mergeCell ref="Y54:Z54"/>
    <mergeCell ref="A33:B33"/>
    <mergeCell ref="Z2:Z5"/>
    <mergeCell ref="U2:Y5"/>
    <mergeCell ref="O3:Q5"/>
    <mergeCell ref="M2:N5"/>
    <mergeCell ref="R3:T5"/>
    <mergeCell ref="AB9:AB11"/>
  </mergeCells>
  <phoneticPr fontId="5"/>
  <conditionalFormatting sqref="E9:E17 E20:E30 H20:H21 H26:H30 K20:K21 N20:N21 T20:T22 W20:W21 Z26:Z30 Z20:Z24">
    <cfRule type="cellIs" dxfId="67" priority="37" stopIfTrue="1" operator="greaterThan">
      <formula>D9</formula>
    </cfRule>
  </conditionalFormatting>
  <conditionalFormatting sqref="H9:H11">
    <cfRule type="cellIs" dxfId="66" priority="35" stopIfTrue="1" operator="greaterThan">
      <formula>G9</formula>
    </cfRule>
  </conditionalFormatting>
  <conditionalFormatting sqref="N29 N26:N27 K9:K12 K29 K26:K27 N9:N12">
    <cfRule type="cellIs" dxfId="65" priority="34" stopIfTrue="1" operator="greaterThan">
      <formula>J9</formula>
    </cfRule>
  </conditionalFormatting>
  <conditionalFormatting sqref="Q27 Q20 Q17 Q9">
    <cfRule type="cellIs" dxfId="64" priority="33" stopIfTrue="1" operator="greaterThan">
      <formula>P9</formula>
    </cfRule>
  </conditionalFormatting>
  <conditionalFormatting sqref="Z9:Z12 W9:W10 T9">
    <cfRule type="cellIs" dxfId="63" priority="32" stopIfTrue="1" operator="greaterThan">
      <formula>S9</formula>
    </cfRule>
  </conditionalFormatting>
  <conditionalFormatting sqref="N30 N28 K30 K28">
    <cfRule type="cellIs" dxfId="62" priority="31" stopIfTrue="1" operator="greaterThan">
      <formula>J28</formula>
    </cfRule>
  </conditionalFormatting>
  <conditionalFormatting sqref="Q30">
    <cfRule type="cellIs" dxfId="61" priority="30" stopIfTrue="1" operator="greaterThan">
      <formula>P30</formula>
    </cfRule>
  </conditionalFormatting>
  <conditionalFormatting sqref="N9:N10">
    <cfRule type="cellIs" dxfId="60" priority="29" stopIfTrue="1" operator="greaterThan">
      <formula>M9</formula>
    </cfRule>
  </conditionalFormatting>
  <conditionalFormatting sqref="N20:N21">
    <cfRule type="cellIs" dxfId="59" priority="28" stopIfTrue="1" operator="greaterThan">
      <formula>M20</formula>
    </cfRule>
  </conditionalFormatting>
  <conditionalFormatting sqref="N29 N26:N27">
    <cfRule type="cellIs" dxfId="58" priority="27" stopIfTrue="1" operator="greaterThan">
      <formula>M26</formula>
    </cfRule>
  </conditionalFormatting>
  <conditionalFormatting sqref="N30 N28">
    <cfRule type="cellIs" dxfId="57" priority="26" stopIfTrue="1" operator="greaterThan">
      <formula>M28</formula>
    </cfRule>
  </conditionalFormatting>
  <conditionalFormatting sqref="Z26">
    <cfRule type="cellIs" dxfId="56" priority="25" stopIfTrue="1" operator="greaterThan">
      <formula>Y26</formula>
    </cfRule>
  </conditionalFormatting>
  <conditionalFormatting sqref="Q28:Q29">
    <cfRule type="cellIs" dxfId="55" priority="24" stopIfTrue="1" operator="greaterThan">
      <formula>P28</formula>
    </cfRule>
  </conditionalFormatting>
  <conditionalFormatting sqref="E9:E17 E20:E30 H9:H11 H20:H21 H26:H30 K9:K10 K12 K20:K21 K26:K27 K29 N9:N10 N20:N21 N26:N29 Q20 Q9 T9 T20:T22 W20:W21 W9:W10 Z10:Z13 Z26:Z30 Q27:Q29 Z20:Z24">
    <cfRule type="cellIs" dxfId="54" priority="23" stopIfTrue="1" operator="greaterThan">
      <formula>D9</formula>
    </cfRule>
  </conditionalFormatting>
  <conditionalFormatting sqref="Z10:Z13 W9:W10 T9 Q9 Q20 N26:N29 N9:N10 K29 K26:K27 K12 K9:K10 H9:H11 Q27:Q29">
    <cfRule type="cellIs" dxfId="53" priority="22" stopIfTrue="1" operator="greaterThan">
      <formula>G9</formula>
    </cfRule>
  </conditionalFormatting>
  <conditionalFormatting sqref="W12">
    <cfRule type="cellIs" dxfId="52" priority="21" stopIfTrue="1" operator="greaterThan">
      <formula>V12</formula>
    </cfRule>
  </conditionalFormatting>
  <conditionalFormatting sqref="W12">
    <cfRule type="cellIs" dxfId="51" priority="20" stopIfTrue="1" operator="greaterThan">
      <formula>V12</formula>
    </cfRule>
  </conditionalFormatting>
  <conditionalFormatting sqref="W12">
    <cfRule type="cellIs" dxfId="50" priority="19" stopIfTrue="1" operator="greaterThan">
      <formula>V12</formula>
    </cfRule>
  </conditionalFormatting>
  <conditionalFormatting sqref="Q26">
    <cfRule type="cellIs" dxfId="49" priority="18" stopIfTrue="1" operator="greaterThan">
      <formula>P26</formula>
    </cfRule>
  </conditionalFormatting>
  <conditionalFormatting sqref="Q26">
    <cfRule type="cellIs" dxfId="48" priority="17" stopIfTrue="1" operator="greaterThan">
      <formula>P26</formula>
    </cfRule>
  </conditionalFormatting>
  <conditionalFormatting sqref="Q26">
    <cfRule type="cellIs" dxfId="47" priority="16" stopIfTrue="1" operator="greaterThan">
      <formula>P26</formula>
    </cfRule>
  </conditionalFormatting>
  <conditionalFormatting sqref="N12">
    <cfRule type="cellIs" dxfId="46" priority="15" stopIfTrue="1" operator="greaterThan">
      <formula>M12</formula>
    </cfRule>
  </conditionalFormatting>
  <conditionalFormatting sqref="N12">
    <cfRule type="cellIs" dxfId="45" priority="14" stopIfTrue="1" operator="greaterThan">
      <formula>M12</formula>
    </cfRule>
  </conditionalFormatting>
  <conditionalFormatting sqref="N12">
    <cfRule type="cellIs" dxfId="44" priority="13" stopIfTrue="1" operator="greaterThan">
      <formula>M12</formula>
    </cfRule>
  </conditionalFormatting>
  <conditionalFormatting sqref="Q12">
    <cfRule type="cellIs" dxfId="43" priority="12" stopIfTrue="1" operator="greaterThan">
      <formula>P12</formula>
    </cfRule>
  </conditionalFormatting>
  <conditionalFormatting sqref="Q12">
    <cfRule type="cellIs" dxfId="42" priority="11" stopIfTrue="1" operator="greaterThan">
      <formula>P12</formula>
    </cfRule>
  </conditionalFormatting>
  <conditionalFormatting sqref="Q12">
    <cfRule type="cellIs" dxfId="41" priority="10" stopIfTrue="1" operator="greaterThan">
      <formula>P12</formula>
    </cfRule>
  </conditionalFormatting>
  <conditionalFormatting sqref="Q12">
    <cfRule type="cellIs" dxfId="40" priority="9" stopIfTrue="1" operator="greaterThan">
      <formula>P12</formula>
    </cfRule>
  </conditionalFormatting>
  <conditionalFormatting sqref="N22:N23">
    <cfRule type="cellIs" dxfId="39" priority="8" stopIfTrue="1" operator="greaterThan">
      <formula>M22</formula>
    </cfRule>
  </conditionalFormatting>
  <conditionalFormatting sqref="N22:N23">
    <cfRule type="cellIs" dxfId="38" priority="7" stopIfTrue="1" operator="greaterThan">
      <formula>M22</formula>
    </cfRule>
  </conditionalFormatting>
  <conditionalFormatting sqref="N22:N23">
    <cfRule type="cellIs" dxfId="37" priority="6" stopIfTrue="1" operator="greaterThan">
      <formula>M22</formula>
    </cfRule>
  </conditionalFormatting>
  <conditionalFormatting sqref="Q21">
    <cfRule type="cellIs" dxfId="36" priority="5" stopIfTrue="1" operator="greaterThan">
      <formula>P21</formula>
    </cfRule>
  </conditionalFormatting>
  <conditionalFormatting sqref="Q21">
    <cfRule type="cellIs" dxfId="35" priority="4" stopIfTrue="1" operator="greaterThan">
      <formula>P21</formula>
    </cfRule>
  </conditionalFormatting>
  <conditionalFormatting sqref="Q21">
    <cfRule type="cellIs" dxfId="34" priority="3" stopIfTrue="1" operator="greaterThan">
      <formula>P21</formula>
    </cfRule>
  </conditionalFormatting>
  <conditionalFormatting sqref="W22">
    <cfRule type="cellIs" dxfId="33" priority="2" stopIfTrue="1" operator="greaterThan">
      <formula>V22</formula>
    </cfRule>
  </conditionalFormatting>
  <conditionalFormatting sqref="W22">
    <cfRule type="cellIs" dxfId="32" priority="1" stopIfTrue="1" operator="greaterThan">
      <formula>V22</formula>
    </cfRule>
  </conditionalFormatting>
  <dataValidations count="11">
    <dataValidation type="whole" allowBlank="1" showInputMessage="1" showErrorMessage="1" errorTitle="部数オーバー！" error="入力部数が持ち部数を超えていますので入力しなおしてください。" sqref="AC1:IV20 L23:L25 M9:M17 L9:L11 M20:M25 L20:L21 L13:L16" xr:uid="{9F95A2BB-9B2F-4ECD-9811-55F5C0C2993F}">
      <formula1>5</formula1>
      <formula2>K1</formula2>
    </dataValidation>
    <dataValidation allowBlank="1" showInputMessage="1" sqref="C8:Z8 L22 B9 L18:N19 B18:B20 H1:H2 G2 A1:A2 I1:L1 B6 A6:A7 C6:L7 M1:Z7 B31:B32 AB1:AB9 AB12 Y58:Z58 Y60:Z65536 N9:N17 O9:O11 L17 N20:N29 X25:X65536 AA1:AA1048576 L31:N65536 O13:O65536 B34:B65536 C9:K65536 A9:A65536 Y9:Z56 P9:W65536 X9 X11:X19 X21:X23 AB14 AB46:AB65536" xr:uid="{23F77FAA-E9A8-456F-AD96-0104DC9C15E7}"/>
    <dataValidation type="whole" allowBlank="1" showInputMessage="1" showErrorMessage="1" errorTitle="部数オーバー！" error="入力部数が持ち部数を超えていますので入力しなおしてください。" sqref="AC31:IV31 AC21:IV25" xr:uid="{65385F01-F3FB-4CFF-9006-705C639CB59F}">
      <formula1>5</formula1>
      <formula2>AB22</formula2>
    </dataValidation>
    <dataValidation type="whole" allowBlank="1" showInputMessage="1" showErrorMessage="1" errorTitle="部数オーバー！" error="入力部数が持ち部数を超えていますので入力しなおしてください。" sqref="AC65523:IV65536" xr:uid="{F1C3894F-41F9-425D-A019-6C566459EF4C}">
      <formula1>5</formula1>
      <formula2>AB8</formula2>
    </dataValidation>
    <dataValidation type="whole" allowBlank="1" showInputMessage="1" showErrorMessage="1" errorTitle="部数オーバー！" error="入力部数が持ち部数を超えていますので入力しなおしてください。" sqref="AC34:IV39" xr:uid="{C8940AEB-558C-4738-9F16-8612EAB337DA}">
      <formula1>5</formula1>
      <formula2>#REF!</formula2>
    </dataValidation>
    <dataValidation type="whole" allowBlank="1" showInputMessage="1" showErrorMessage="1" errorTitle="部数オーバー！" error="入力部数が持ち部数を超えていますので入力しなおしてください。" sqref="AC26:IV30 L26:M30 L12 O12" xr:uid="{2B5B2CC0-1DA0-4191-91C0-715CD29B65E6}">
      <formula1>5</formula1>
      <formula2>K14</formula2>
    </dataValidation>
    <dataValidation type="whole" allowBlank="1" showInputMessage="1" showErrorMessage="1" errorTitle="部数オーバー！" error="入力部数が持ち部数を超えていますので入力しなおしてください。" sqref="AC40:IV40" xr:uid="{A8AB6DD7-D8EA-4443-9824-44A9C8A521D6}">
      <formula1>5</formula1>
      <formula2>AA42</formula2>
    </dataValidation>
    <dataValidation type="whole" allowBlank="1" showInputMessage="1" showErrorMessage="1" errorTitle="部数オーバー！" error="入力部数が持ち部数を超えていますので入力しなおしてください。" sqref="AC44:IV49" xr:uid="{F1751510-0FF1-446F-A211-A6330249943E}">
      <formula1>5</formula1>
      <formula2>AB57</formula2>
    </dataValidation>
    <dataValidation type="whole" allowBlank="1" showInputMessage="1" showErrorMessage="1" errorTitle="部数オーバー！" error="入力部数が持ち部数を超えていますので入力しなおしてください。" sqref="AC50:IV65522" xr:uid="{78A39E30-C645-4E57-BC19-85F7D1412944}">
      <formula1>5</formula1>
      <formula2>AB60</formula2>
    </dataValidation>
    <dataValidation type="whole" allowBlank="1" showInputMessage="1" showErrorMessage="1" errorTitle="部数オーバー！" error="入力部数が持ち部数を超えていますので入力しなおしてください。" sqref="AC32:IV33" xr:uid="{288E6363-AABB-4B49-9FC8-41E67AB6EA83}">
      <formula1>5</formula1>
      <formula2>AB40</formula2>
    </dataValidation>
    <dataValidation type="whole" allowBlank="1" showInputMessage="1" showErrorMessage="1" errorTitle="部数オーバー！" error="入力部数が持ち部数を超えていますので入力しなおしてください。" sqref="AC41:IV43" xr:uid="{2207EB10-94F6-4DD6-AA66-3238D1940756}">
      <formula1>5</formula1>
      <formula2>AB55</formula2>
    </dataValidation>
  </dataValidations>
  <printOptions horizontalCentered="1"/>
  <pageMargins left="0.19685039370078741" right="0.19685039370078741" top="0.59055118110236227" bottom="0.19685039370078741" header="0.19685039370078741" footer="0.19685039370078741"/>
  <pageSetup paperSize="9" scale="72" orientation="landscape" horizontalDpi="200" verticalDpi="200" r:id="rId1"/>
  <headerFooter alignWithMargins="0"/>
  <rowBreaks count="1" manualBreakCount="1">
    <brk id="54" max="2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FE3514-AEDC-4F7E-B67E-8E03B84E32F3}">
  <sheetPr codeName="Sheet3"/>
  <dimension ref="A1:AG54"/>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33"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33"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33" ht="13.5" customHeight="1" x14ac:dyDescent="0.15">
      <c r="A3" s="615"/>
      <c r="B3" s="616"/>
      <c r="C3" s="616"/>
      <c r="D3" s="616"/>
      <c r="E3" s="616"/>
      <c r="F3" s="616"/>
      <c r="G3" s="602"/>
      <c r="H3" s="607"/>
      <c r="I3" s="608"/>
      <c r="J3" s="608"/>
      <c r="K3" s="608"/>
      <c r="L3" s="609"/>
      <c r="M3" s="563"/>
      <c r="N3" s="564"/>
      <c r="O3" s="583">
        <f>SUM(E33,H33,K33,N33,Q33,T33,W33,Z33)</f>
        <v>0</v>
      </c>
      <c r="P3" s="584"/>
      <c r="Q3" s="585"/>
      <c r="R3" s="592">
        <f>市郡別!M3</f>
        <v>0</v>
      </c>
      <c r="S3" s="593"/>
      <c r="T3" s="594"/>
      <c r="U3" s="574"/>
      <c r="V3" s="575"/>
      <c r="W3" s="575"/>
      <c r="X3" s="575"/>
      <c r="Y3" s="576"/>
      <c r="Z3" s="581"/>
    </row>
    <row r="4" spans="1:33"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33"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33" ht="7.5" customHeight="1" thickBot="1" x14ac:dyDescent="0.2"/>
    <row r="7" spans="1:33"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33"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33" ht="13.5" customHeight="1" x14ac:dyDescent="0.15">
      <c r="A9" s="626" t="s">
        <v>487</v>
      </c>
      <c r="B9" s="568" t="s">
        <v>219</v>
      </c>
      <c r="C9" s="91" t="s">
        <v>170</v>
      </c>
      <c r="D9" s="92">
        <v>3600</v>
      </c>
      <c r="E9" s="65"/>
      <c r="F9" s="94" t="s">
        <v>36</v>
      </c>
      <c r="G9" s="95">
        <v>10</v>
      </c>
      <c r="H9" s="65"/>
      <c r="I9" s="96" t="s">
        <v>48</v>
      </c>
      <c r="J9" s="92">
        <v>220</v>
      </c>
      <c r="K9" s="65"/>
      <c r="L9" s="94" t="s">
        <v>36</v>
      </c>
      <c r="M9" s="95">
        <v>10</v>
      </c>
      <c r="N9" s="65"/>
      <c r="O9" s="100" t="s">
        <v>161</v>
      </c>
      <c r="P9" s="92">
        <v>20</v>
      </c>
      <c r="Q9" s="65"/>
      <c r="R9" s="96" t="s">
        <v>342</v>
      </c>
      <c r="S9" s="92"/>
      <c r="T9" s="93"/>
      <c r="U9" s="106" t="s">
        <v>161</v>
      </c>
      <c r="V9" s="92">
        <v>20</v>
      </c>
      <c r="W9" s="65"/>
      <c r="X9" s="428" t="s">
        <v>518</v>
      </c>
      <c r="Y9" s="260"/>
      <c r="Z9" s="67"/>
      <c r="AA9" s="90"/>
      <c r="AB9" s="528" t="s">
        <v>157</v>
      </c>
      <c r="AE9" s="90"/>
      <c r="AF9" s="90"/>
      <c r="AG9" s="90"/>
    </row>
    <row r="10" spans="1:33" ht="13.5" customHeight="1" x14ac:dyDescent="0.15">
      <c r="A10" s="626"/>
      <c r="B10" s="567"/>
      <c r="C10" s="97"/>
      <c r="D10" s="98">
        <v>0</v>
      </c>
      <c r="E10" s="99"/>
      <c r="F10" s="100" t="s">
        <v>48</v>
      </c>
      <c r="G10" s="101">
        <v>100</v>
      </c>
      <c r="H10" s="65"/>
      <c r="I10" s="102"/>
      <c r="J10" s="101">
        <v>0</v>
      </c>
      <c r="K10" s="103"/>
      <c r="L10" s="100" t="s">
        <v>161</v>
      </c>
      <c r="M10" s="101">
        <v>40</v>
      </c>
      <c r="N10" s="65"/>
      <c r="O10" s="188"/>
      <c r="P10" s="101"/>
      <c r="Q10" s="103"/>
      <c r="R10" s="102"/>
      <c r="S10" s="101">
        <v>0</v>
      </c>
      <c r="T10" s="103">
        <v>0</v>
      </c>
      <c r="U10" s="188"/>
      <c r="V10" s="101">
        <v>0</v>
      </c>
      <c r="W10" s="103"/>
      <c r="X10" s="100" t="s">
        <v>161</v>
      </c>
      <c r="Y10" s="101">
        <v>90</v>
      </c>
      <c r="Z10" s="65"/>
      <c r="AA10" s="90"/>
      <c r="AB10" s="528"/>
      <c r="AE10" s="90"/>
      <c r="AF10" s="90"/>
      <c r="AG10" s="90"/>
    </row>
    <row r="11" spans="1:33" ht="13.5" customHeight="1" x14ac:dyDescent="0.15">
      <c r="A11" s="626"/>
      <c r="B11" s="569"/>
      <c r="C11" s="264"/>
      <c r="D11" s="370"/>
      <c r="E11" s="116"/>
      <c r="F11" s="264"/>
      <c r="G11" s="370"/>
      <c r="H11" s="116"/>
      <c r="I11" s="264"/>
      <c r="J11" s="370"/>
      <c r="K11" s="116"/>
      <c r="L11" s="264"/>
      <c r="M11" s="370"/>
      <c r="N11" s="116"/>
      <c r="O11" s="264"/>
      <c r="P11" s="370"/>
      <c r="Q11" s="116"/>
      <c r="R11" s="264"/>
      <c r="S11" s="370"/>
      <c r="T11" s="116"/>
      <c r="U11" s="264"/>
      <c r="V11" s="370"/>
      <c r="W11" s="116"/>
      <c r="X11" s="264" t="s">
        <v>359</v>
      </c>
      <c r="Y11" s="370">
        <v>10</v>
      </c>
      <c r="Z11" s="68"/>
      <c r="AA11" s="90"/>
      <c r="AB11" s="528"/>
      <c r="AE11" s="90"/>
      <c r="AF11" s="90"/>
      <c r="AG11" s="90"/>
    </row>
    <row r="12" spans="1:33" s="90" customFormat="1" ht="13.5" customHeight="1" x14ac:dyDescent="0.15">
      <c r="A12" s="626"/>
      <c r="B12" s="568" t="s">
        <v>220</v>
      </c>
      <c r="C12" s="105" t="s">
        <v>264</v>
      </c>
      <c r="D12" s="95">
        <v>480</v>
      </c>
      <c r="E12" s="65"/>
      <c r="F12" s="94" t="s">
        <v>36</v>
      </c>
      <c r="G12" s="95">
        <v>10</v>
      </c>
      <c r="H12" s="65"/>
      <c r="I12" s="106" t="s">
        <v>44</v>
      </c>
      <c r="J12" s="95">
        <v>60</v>
      </c>
      <c r="K12" s="65"/>
      <c r="L12" s="395" t="s">
        <v>36</v>
      </c>
      <c r="M12" s="132">
        <v>10</v>
      </c>
      <c r="N12" s="68"/>
      <c r="O12" s="94" t="s">
        <v>36</v>
      </c>
      <c r="P12" s="95">
        <v>10</v>
      </c>
      <c r="Q12" s="65"/>
      <c r="R12" s="107"/>
      <c r="S12" s="95">
        <v>0</v>
      </c>
      <c r="T12" s="108"/>
      <c r="U12" s="109"/>
      <c r="V12" s="95">
        <v>0</v>
      </c>
      <c r="W12" s="108"/>
      <c r="X12" s="106" t="s">
        <v>45</v>
      </c>
      <c r="Y12" s="95">
        <v>10</v>
      </c>
      <c r="Z12" s="70"/>
      <c r="AB12" s="424">
        <v>2</v>
      </c>
    </row>
    <row r="13" spans="1:33" ht="13.5" customHeight="1" x14ac:dyDescent="0.15">
      <c r="A13" s="626"/>
      <c r="B13" s="567"/>
      <c r="C13" s="91" t="s">
        <v>339</v>
      </c>
      <c r="D13" s="92">
        <v>210</v>
      </c>
      <c r="E13" s="65"/>
      <c r="F13" s="110" t="s">
        <v>36</v>
      </c>
      <c r="G13" s="92">
        <v>10</v>
      </c>
      <c r="H13" s="65"/>
      <c r="I13" s="110" t="s">
        <v>36</v>
      </c>
      <c r="J13" s="92">
        <v>30</v>
      </c>
      <c r="K13" s="65"/>
      <c r="L13" s="163" t="s">
        <v>36</v>
      </c>
      <c r="M13" s="164">
        <v>10</v>
      </c>
      <c r="N13" s="65"/>
      <c r="O13" s="110" t="s">
        <v>36</v>
      </c>
      <c r="P13" s="92">
        <v>10</v>
      </c>
      <c r="Q13" s="65"/>
      <c r="R13" s="111"/>
      <c r="S13" s="92">
        <v>0</v>
      </c>
      <c r="T13" s="112"/>
      <c r="U13" s="113"/>
      <c r="V13" s="92">
        <v>0</v>
      </c>
      <c r="W13" s="112"/>
      <c r="X13" s="383"/>
      <c r="Y13" s="203"/>
      <c r="Z13" s="67"/>
      <c r="AA13" s="90"/>
      <c r="AB13" s="424"/>
    </row>
    <row r="14" spans="1:33" ht="13.5" customHeight="1" x14ac:dyDescent="0.15">
      <c r="A14" s="626"/>
      <c r="B14" s="567"/>
      <c r="C14" s="91" t="s">
        <v>340</v>
      </c>
      <c r="D14" s="92">
        <v>30</v>
      </c>
      <c r="E14" s="65"/>
      <c r="F14" s="110"/>
      <c r="G14" s="92">
        <v>0</v>
      </c>
      <c r="H14" s="112"/>
      <c r="I14" s="111"/>
      <c r="J14" s="92">
        <v>0</v>
      </c>
      <c r="K14" s="112"/>
      <c r="L14" s="111"/>
      <c r="M14" s="92">
        <v>0</v>
      </c>
      <c r="N14" s="112"/>
      <c r="O14" s="111"/>
      <c r="P14" s="92">
        <v>0</v>
      </c>
      <c r="Q14" s="112"/>
      <c r="R14" s="111"/>
      <c r="S14" s="92">
        <v>0</v>
      </c>
      <c r="T14" s="112"/>
      <c r="U14" s="113"/>
      <c r="V14" s="92">
        <v>0</v>
      </c>
      <c r="W14" s="112"/>
      <c r="X14" s="113"/>
      <c r="Y14" s="92">
        <v>0</v>
      </c>
      <c r="Z14" s="112"/>
      <c r="AA14" s="90"/>
      <c r="AB14" s="488" t="s">
        <v>500</v>
      </c>
    </row>
    <row r="15" spans="1:33" ht="13.5" customHeight="1" x14ac:dyDescent="0.15">
      <c r="A15" s="626"/>
      <c r="B15" s="567"/>
      <c r="C15" s="97" t="s">
        <v>349</v>
      </c>
      <c r="D15" s="101">
        <v>80</v>
      </c>
      <c r="E15" s="68"/>
      <c r="F15" s="393"/>
      <c r="G15" s="101">
        <v>0</v>
      </c>
      <c r="H15" s="103"/>
      <c r="I15" s="393"/>
      <c r="J15" s="101">
        <v>0</v>
      </c>
      <c r="K15" s="103"/>
      <c r="L15" s="393"/>
      <c r="M15" s="101">
        <v>0</v>
      </c>
      <c r="N15" s="103"/>
      <c r="O15" s="393"/>
      <c r="P15" s="101">
        <v>0</v>
      </c>
      <c r="Q15" s="103"/>
      <c r="R15" s="393"/>
      <c r="S15" s="101">
        <v>0</v>
      </c>
      <c r="T15" s="103"/>
      <c r="U15" s="104"/>
      <c r="V15" s="101">
        <v>0</v>
      </c>
      <c r="W15" s="103"/>
      <c r="X15" s="104"/>
      <c r="Y15" s="101">
        <v>0</v>
      </c>
      <c r="Z15" s="103"/>
      <c r="AA15" s="90"/>
      <c r="AB15" s="488"/>
    </row>
    <row r="16" spans="1:33" ht="13.5" customHeight="1" x14ac:dyDescent="0.15">
      <c r="A16" s="626"/>
      <c r="B16" s="568" t="s">
        <v>221</v>
      </c>
      <c r="C16" s="394" t="s">
        <v>341</v>
      </c>
      <c r="D16" s="132">
        <v>1700</v>
      </c>
      <c r="E16" s="373"/>
      <c r="F16" s="395" t="s">
        <v>36</v>
      </c>
      <c r="G16" s="132">
        <v>10</v>
      </c>
      <c r="H16" s="373"/>
      <c r="I16" s="131" t="s">
        <v>46</v>
      </c>
      <c r="J16" s="132">
        <v>80</v>
      </c>
      <c r="K16" s="373"/>
      <c r="L16" s="395" t="s">
        <v>36</v>
      </c>
      <c r="M16" s="132">
        <v>10</v>
      </c>
      <c r="N16" s="373"/>
      <c r="O16" s="395" t="s">
        <v>36</v>
      </c>
      <c r="P16" s="132">
        <v>10</v>
      </c>
      <c r="Q16" s="373"/>
      <c r="R16" s="395" t="s">
        <v>351</v>
      </c>
      <c r="S16" s="132">
        <v>10</v>
      </c>
      <c r="T16" s="373"/>
      <c r="U16" s="396"/>
      <c r="V16" s="132">
        <v>0</v>
      </c>
      <c r="W16" s="397"/>
      <c r="X16" s="395" t="s">
        <v>36</v>
      </c>
      <c r="Y16" s="132">
        <v>20</v>
      </c>
      <c r="Z16" s="373"/>
      <c r="AA16" s="90"/>
      <c r="AB16" s="488"/>
    </row>
    <row r="17" spans="1:33" ht="13.5" customHeight="1" x14ac:dyDescent="0.15">
      <c r="A17" s="626"/>
      <c r="B17" s="569"/>
      <c r="C17" s="264"/>
      <c r="D17" s="135"/>
      <c r="E17" s="284"/>
      <c r="F17" s="210"/>
      <c r="G17" s="135"/>
      <c r="H17" s="284"/>
      <c r="I17" s="134"/>
      <c r="J17" s="135"/>
      <c r="K17" s="284"/>
      <c r="L17" s="210"/>
      <c r="M17" s="135"/>
      <c r="N17" s="284"/>
      <c r="O17" s="210"/>
      <c r="P17" s="135"/>
      <c r="Q17" s="284"/>
      <c r="R17" s="210"/>
      <c r="S17" s="135"/>
      <c r="T17" s="284"/>
      <c r="U17" s="193"/>
      <c r="V17" s="135"/>
      <c r="W17" s="195"/>
      <c r="X17" s="210"/>
      <c r="Y17" s="135"/>
      <c r="Z17" s="284"/>
      <c r="AA17" s="90"/>
      <c r="AB17" s="488"/>
    </row>
    <row r="18" spans="1:33" ht="13.5" customHeight="1" x14ac:dyDescent="0.15">
      <c r="A18" s="626"/>
      <c r="B18" s="567" t="s">
        <v>222</v>
      </c>
      <c r="C18" s="91" t="s">
        <v>125</v>
      </c>
      <c r="D18" s="92">
        <v>250</v>
      </c>
      <c r="E18" s="71"/>
      <c r="F18" s="111"/>
      <c r="G18" s="92">
        <v>0</v>
      </c>
      <c r="H18" s="112"/>
      <c r="I18" s="96" t="s">
        <v>44</v>
      </c>
      <c r="J18" s="92">
        <v>10</v>
      </c>
      <c r="K18" s="71"/>
      <c r="L18" s="110" t="s">
        <v>36</v>
      </c>
      <c r="M18" s="92">
        <v>10</v>
      </c>
      <c r="N18" s="71"/>
      <c r="O18" s="110" t="s">
        <v>36</v>
      </c>
      <c r="P18" s="92">
        <v>10</v>
      </c>
      <c r="Q18" s="71"/>
      <c r="R18" s="111"/>
      <c r="S18" s="92">
        <v>0</v>
      </c>
      <c r="T18" s="112"/>
      <c r="U18" s="113"/>
      <c r="V18" s="92">
        <v>0</v>
      </c>
      <c r="W18" s="112"/>
      <c r="X18" s="113"/>
      <c r="Y18" s="92">
        <v>0</v>
      </c>
      <c r="Z18" s="112"/>
      <c r="AA18" s="90"/>
      <c r="AB18" s="488"/>
      <c r="AE18" s="121"/>
      <c r="AF18" s="121"/>
      <c r="AG18" s="121"/>
    </row>
    <row r="19" spans="1:33" ht="13.5" customHeight="1" x14ac:dyDescent="0.15">
      <c r="A19" s="626"/>
      <c r="B19" s="567"/>
      <c r="C19" s="91" t="s">
        <v>47</v>
      </c>
      <c r="D19" s="92">
        <v>200</v>
      </c>
      <c r="E19" s="65"/>
      <c r="F19" s="110" t="s">
        <v>36</v>
      </c>
      <c r="G19" s="92">
        <v>20</v>
      </c>
      <c r="H19" s="65"/>
      <c r="I19" s="96" t="s">
        <v>47</v>
      </c>
      <c r="J19" s="92">
        <v>10</v>
      </c>
      <c r="K19" s="65"/>
      <c r="L19" s="110" t="s">
        <v>36</v>
      </c>
      <c r="M19" s="92">
        <v>10</v>
      </c>
      <c r="N19" s="65"/>
      <c r="O19" s="110" t="s">
        <v>36</v>
      </c>
      <c r="P19" s="92">
        <v>10</v>
      </c>
      <c r="Q19" s="65"/>
      <c r="R19" s="111"/>
      <c r="S19" s="92">
        <v>0</v>
      </c>
      <c r="T19" s="112"/>
      <c r="U19" s="96" t="s">
        <v>47</v>
      </c>
      <c r="V19" s="92">
        <v>180</v>
      </c>
      <c r="W19" s="65"/>
      <c r="X19" s="113"/>
      <c r="Y19" s="92">
        <v>0</v>
      </c>
      <c r="Z19" s="112"/>
      <c r="AA19" s="90"/>
      <c r="AB19" s="488"/>
      <c r="AE19" s="121"/>
      <c r="AF19" s="121"/>
      <c r="AG19" s="121"/>
    </row>
    <row r="20" spans="1:33" ht="13.5" customHeight="1" x14ac:dyDescent="0.15">
      <c r="A20" s="626"/>
      <c r="B20" s="567"/>
      <c r="C20" s="91" t="s">
        <v>413</v>
      </c>
      <c r="D20" s="92">
        <v>300</v>
      </c>
      <c r="E20" s="65"/>
      <c r="F20" s="110" t="s">
        <v>36</v>
      </c>
      <c r="G20" s="92">
        <v>10</v>
      </c>
      <c r="H20" s="65"/>
      <c r="I20" s="96" t="s">
        <v>44</v>
      </c>
      <c r="J20" s="92">
        <v>40</v>
      </c>
      <c r="K20" s="65"/>
      <c r="L20" s="110" t="s">
        <v>36</v>
      </c>
      <c r="M20" s="92">
        <v>10</v>
      </c>
      <c r="N20" s="65"/>
      <c r="O20" s="110" t="s">
        <v>36</v>
      </c>
      <c r="P20" s="92">
        <v>10</v>
      </c>
      <c r="Q20" s="65"/>
      <c r="R20" s="111"/>
      <c r="S20" s="92">
        <v>0</v>
      </c>
      <c r="T20" s="112"/>
      <c r="U20" s="113"/>
      <c r="V20" s="92">
        <v>0</v>
      </c>
      <c r="W20" s="112"/>
      <c r="X20" s="383"/>
      <c r="Y20" s="203"/>
      <c r="Z20" s="67"/>
      <c r="AA20" s="90"/>
      <c r="AB20" s="488"/>
      <c r="AE20" s="121"/>
      <c r="AF20" s="121"/>
      <c r="AG20" s="121"/>
    </row>
    <row r="21" spans="1:33" ht="13.5" customHeight="1" x14ac:dyDescent="0.15">
      <c r="A21" s="626"/>
      <c r="B21" s="567"/>
      <c r="C21" s="91" t="s">
        <v>414</v>
      </c>
      <c r="D21" s="92">
        <v>250</v>
      </c>
      <c r="E21" s="65"/>
      <c r="F21" s="110" t="s">
        <v>36</v>
      </c>
      <c r="G21" s="92">
        <v>10</v>
      </c>
      <c r="H21" s="65"/>
      <c r="I21" s="96" t="s">
        <v>44</v>
      </c>
      <c r="J21" s="92">
        <v>20</v>
      </c>
      <c r="K21" s="65"/>
      <c r="L21" s="110" t="s">
        <v>36</v>
      </c>
      <c r="M21" s="92">
        <v>10</v>
      </c>
      <c r="N21" s="65"/>
      <c r="O21" s="110" t="s">
        <v>36</v>
      </c>
      <c r="P21" s="92">
        <v>10</v>
      </c>
      <c r="Q21" s="65"/>
      <c r="R21" s="111"/>
      <c r="S21" s="92">
        <v>0</v>
      </c>
      <c r="T21" s="112"/>
      <c r="U21" s="113"/>
      <c r="V21" s="92">
        <v>0</v>
      </c>
      <c r="W21" s="112"/>
      <c r="X21" s="96" t="s">
        <v>45</v>
      </c>
      <c r="Y21" s="92">
        <v>10</v>
      </c>
      <c r="Z21" s="65"/>
      <c r="AA21" s="90"/>
      <c r="AB21" s="488"/>
    </row>
    <row r="22" spans="1:33" ht="13.5" customHeight="1" x14ac:dyDescent="0.15">
      <c r="A22" s="626"/>
      <c r="B22" s="567"/>
      <c r="C22" s="91" t="s">
        <v>415</v>
      </c>
      <c r="D22" s="92">
        <v>40</v>
      </c>
      <c r="E22" s="65"/>
      <c r="F22" s="111"/>
      <c r="G22" s="92"/>
      <c r="H22" s="112"/>
      <c r="I22" s="122"/>
      <c r="J22" s="92"/>
      <c r="K22" s="112"/>
      <c r="L22" s="96"/>
      <c r="M22" s="92"/>
      <c r="N22" s="67"/>
      <c r="O22" s="96"/>
      <c r="P22" s="92"/>
      <c r="Q22" s="67"/>
      <c r="R22" s="111"/>
      <c r="S22" s="92">
        <v>0</v>
      </c>
      <c r="T22" s="112"/>
      <c r="U22" s="113"/>
      <c r="V22" s="92">
        <v>0</v>
      </c>
      <c r="W22" s="112">
        <v>0</v>
      </c>
      <c r="X22" s="113"/>
      <c r="Y22" s="92">
        <v>0</v>
      </c>
      <c r="Z22" s="112"/>
      <c r="AA22" s="90"/>
      <c r="AB22" s="488"/>
    </row>
    <row r="23" spans="1:33" ht="13.5" customHeight="1" x14ac:dyDescent="0.15">
      <c r="A23" s="626"/>
      <c r="B23" s="569"/>
      <c r="C23" s="114" t="s">
        <v>416</v>
      </c>
      <c r="D23" s="115">
        <v>160</v>
      </c>
      <c r="E23" s="68"/>
      <c r="F23" s="117"/>
      <c r="G23" s="115"/>
      <c r="H23" s="118"/>
      <c r="I23" s="123" t="s">
        <v>44</v>
      </c>
      <c r="J23" s="115">
        <v>20</v>
      </c>
      <c r="K23" s="69"/>
      <c r="L23" s="117"/>
      <c r="M23" s="115"/>
      <c r="N23" s="118"/>
      <c r="O23" s="117"/>
      <c r="P23" s="115"/>
      <c r="Q23" s="118"/>
      <c r="R23" s="117"/>
      <c r="S23" s="115">
        <v>0</v>
      </c>
      <c r="T23" s="118"/>
      <c r="U23" s="119"/>
      <c r="V23" s="115">
        <v>0</v>
      </c>
      <c r="W23" s="118">
        <v>0</v>
      </c>
      <c r="X23" s="119"/>
      <c r="Y23" s="115">
        <v>0</v>
      </c>
      <c r="Z23" s="118"/>
      <c r="AA23" s="90"/>
      <c r="AB23" s="488"/>
    </row>
    <row r="24" spans="1:33" ht="13.5" customHeight="1" x14ac:dyDescent="0.15">
      <c r="A24" s="626"/>
      <c r="B24" s="567" t="s">
        <v>223</v>
      </c>
      <c r="C24" s="91" t="s">
        <v>417</v>
      </c>
      <c r="D24" s="92">
        <v>130</v>
      </c>
      <c r="E24" s="70"/>
      <c r="F24" s="111"/>
      <c r="G24" s="92"/>
      <c r="H24" s="112"/>
      <c r="I24" s="111"/>
      <c r="J24" s="92"/>
      <c r="K24" s="112"/>
      <c r="L24" s="111"/>
      <c r="M24" s="92"/>
      <c r="N24" s="112"/>
      <c r="O24" s="111"/>
      <c r="P24" s="92"/>
      <c r="Q24" s="112"/>
      <c r="R24" s="111"/>
      <c r="S24" s="92">
        <v>0</v>
      </c>
      <c r="T24" s="112"/>
      <c r="U24" s="113"/>
      <c r="V24" s="92">
        <v>0</v>
      </c>
      <c r="W24" s="112">
        <v>0</v>
      </c>
      <c r="X24" s="113"/>
      <c r="Y24" s="92">
        <v>0</v>
      </c>
      <c r="Z24" s="112"/>
      <c r="AA24" s="90"/>
      <c r="AB24" s="488"/>
    </row>
    <row r="25" spans="1:33" ht="13.5" customHeight="1" x14ac:dyDescent="0.15">
      <c r="A25" s="626"/>
      <c r="B25" s="567"/>
      <c r="C25" s="91" t="s">
        <v>418</v>
      </c>
      <c r="D25" s="92">
        <v>680</v>
      </c>
      <c r="E25" s="65"/>
      <c r="F25" s="110" t="s">
        <v>36</v>
      </c>
      <c r="G25" s="92">
        <v>30</v>
      </c>
      <c r="H25" s="65"/>
      <c r="I25" s="111"/>
      <c r="J25" s="92"/>
      <c r="K25" s="112"/>
      <c r="L25" s="111"/>
      <c r="M25" s="92"/>
      <c r="N25" s="112"/>
      <c r="O25" s="110" t="s">
        <v>36</v>
      </c>
      <c r="P25" s="92">
        <v>10</v>
      </c>
      <c r="Q25" s="65"/>
      <c r="R25" s="111"/>
      <c r="S25" s="92">
        <v>0</v>
      </c>
      <c r="T25" s="112"/>
      <c r="U25" s="113"/>
      <c r="V25" s="92">
        <v>0</v>
      </c>
      <c r="W25" s="112">
        <v>0</v>
      </c>
      <c r="X25" s="110" t="s">
        <v>36</v>
      </c>
      <c r="Y25" s="92">
        <v>10</v>
      </c>
      <c r="Z25" s="65"/>
      <c r="AA25" s="90"/>
      <c r="AB25" s="488"/>
    </row>
    <row r="26" spans="1:33" ht="13.5" customHeight="1" x14ac:dyDescent="0.15">
      <c r="A26" s="626"/>
      <c r="B26" s="567"/>
      <c r="C26" s="125" t="s">
        <v>419</v>
      </c>
      <c r="D26" s="126">
        <v>250</v>
      </c>
      <c r="E26" s="68"/>
      <c r="F26" s="127" t="s">
        <v>36</v>
      </c>
      <c r="G26" s="126">
        <v>10</v>
      </c>
      <c r="H26" s="68"/>
      <c r="I26" s="127" t="s">
        <v>36</v>
      </c>
      <c r="J26" s="126">
        <v>20</v>
      </c>
      <c r="K26" s="69"/>
      <c r="L26" s="127" t="s">
        <v>36</v>
      </c>
      <c r="M26" s="126">
        <v>10</v>
      </c>
      <c r="N26" s="69"/>
      <c r="O26" s="127" t="s">
        <v>36</v>
      </c>
      <c r="P26" s="126">
        <v>10</v>
      </c>
      <c r="Q26" s="69"/>
      <c r="R26" s="128"/>
      <c r="S26" s="126">
        <v>0</v>
      </c>
      <c r="T26" s="129"/>
      <c r="U26" s="130"/>
      <c r="V26" s="126">
        <v>0</v>
      </c>
      <c r="W26" s="129">
        <v>0</v>
      </c>
      <c r="X26" s="130"/>
      <c r="Y26" s="126">
        <v>0</v>
      </c>
      <c r="Z26" s="129"/>
      <c r="AA26" s="90"/>
      <c r="AB26" s="488"/>
    </row>
    <row r="27" spans="1:33" ht="13.5" customHeight="1" x14ac:dyDescent="0.15">
      <c r="A27" s="626"/>
      <c r="B27" s="568" t="s">
        <v>224</v>
      </c>
      <c r="C27" s="105" t="s">
        <v>49</v>
      </c>
      <c r="D27" s="95">
        <v>650</v>
      </c>
      <c r="E27" s="70"/>
      <c r="F27" s="94" t="s">
        <v>36</v>
      </c>
      <c r="G27" s="95">
        <v>10</v>
      </c>
      <c r="H27" s="70"/>
      <c r="I27" s="106" t="s">
        <v>49</v>
      </c>
      <c r="J27" s="95">
        <v>70</v>
      </c>
      <c r="K27" s="71"/>
      <c r="L27" s="94" t="s">
        <v>36</v>
      </c>
      <c r="M27" s="95">
        <v>10</v>
      </c>
      <c r="N27" s="71"/>
      <c r="O27" s="94" t="s">
        <v>36</v>
      </c>
      <c r="P27" s="95">
        <v>10</v>
      </c>
      <c r="Q27" s="71"/>
      <c r="R27" s="107"/>
      <c r="S27" s="95">
        <v>0</v>
      </c>
      <c r="T27" s="108"/>
      <c r="U27" s="109"/>
      <c r="V27" s="95">
        <v>0</v>
      </c>
      <c r="W27" s="108">
        <v>0</v>
      </c>
      <c r="X27" s="94" t="s">
        <v>511</v>
      </c>
      <c r="Y27" s="95">
        <v>10</v>
      </c>
      <c r="Z27" s="70"/>
      <c r="AA27" s="90"/>
      <c r="AB27" s="488"/>
      <c r="AE27" s="121"/>
      <c r="AF27" s="121"/>
      <c r="AG27" s="121"/>
    </row>
    <row r="28" spans="1:33" ht="13.5" customHeight="1" x14ac:dyDescent="0.15">
      <c r="A28" s="626"/>
      <c r="B28" s="569"/>
      <c r="C28" s="114" t="s">
        <v>420</v>
      </c>
      <c r="D28" s="115">
        <v>130</v>
      </c>
      <c r="E28" s="68"/>
      <c r="F28" s="117"/>
      <c r="G28" s="115"/>
      <c r="H28" s="118"/>
      <c r="I28" s="117"/>
      <c r="J28" s="115"/>
      <c r="K28" s="118"/>
      <c r="L28" s="117"/>
      <c r="M28" s="115"/>
      <c r="N28" s="118"/>
      <c r="O28" s="117"/>
      <c r="P28" s="115"/>
      <c r="Q28" s="118"/>
      <c r="R28" s="117"/>
      <c r="S28" s="115">
        <v>0</v>
      </c>
      <c r="T28" s="118"/>
      <c r="U28" s="119"/>
      <c r="V28" s="115">
        <v>0</v>
      </c>
      <c r="W28" s="118">
        <v>0</v>
      </c>
      <c r="X28" s="119"/>
      <c r="Y28" s="115">
        <v>0</v>
      </c>
      <c r="Z28" s="118"/>
      <c r="AA28" s="90"/>
      <c r="AB28" s="488"/>
      <c r="AE28" s="121"/>
      <c r="AF28" s="121"/>
      <c r="AG28" s="121"/>
    </row>
    <row r="29" spans="1:33" ht="13.5" customHeight="1" x14ac:dyDescent="0.15">
      <c r="A29" s="626"/>
      <c r="B29" s="568" t="s">
        <v>225</v>
      </c>
      <c r="C29" s="105" t="s">
        <v>421</v>
      </c>
      <c r="D29" s="95">
        <v>1760</v>
      </c>
      <c r="E29" s="70"/>
      <c r="F29" s="106" t="s">
        <v>36</v>
      </c>
      <c r="G29" s="95">
        <v>50</v>
      </c>
      <c r="H29" s="65"/>
      <c r="I29" s="106" t="s">
        <v>50</v>
      </c>
      <c r="J29" s="95">
        <v>240</v>
      </c>
      <c r="K29" s="65"/>
      <c r="L29" s="131" t="s">
        <v>337</v>
      </c>
      <c r="M29" s="132">
        <v>30</v>
      </c>
      <c r="N29" s="65"/>
      <c r="O29" s="131" t="s">
        <v>337</v>
      </c>
      <c r="P29" s="132">
        <v>20</v>
      </c>
      <c r="Q29" s="65"/>
      <c r="R29" s="131" t="s">
        <v>337</v>
      </c>
      <c r="S29" s="132">
        <v>20</v>
      </c>
      <c r="T29" s="65"/>
      <c r="U29" s="109"/>
      <c r="V29" s="95">
        <v>0</v>
      </c>
      <c r="W29" s="112">
        <v>0</v>
      </c>
      <c r="X29" s="106" t="s">
        <v>36</v>
      </c>
      <c r="Y29" s="95">
        <v>50</v>
      </c>
      <c r="Z29" s="65"/>
      <c r="AA29" s="90"/>
      <c r="AB29" s="488"/>
      <c r="AE29" s="121"/>
      <c r="AF29" s="121"/>
      <c r="AG29" s="121"/>
    </row>
    <row r="30" spans="1:33" ht="13.5" customHeight="1" x14ac:dyDescent="0.15">
      <c r="A30" s="626"/>
      <c r="B30" s="567"/>
      <c r="C30" s="133" t="s">
        <v>510</v>
      </c>
      <c r="D30" s="126">
        <v>40</v>
      </c>
      <c r="E30" s="69"/>
      <c r="F30" s="127" t="s">
        <v>36</v>
      </c>
      <c r="G30" s="126">
        <v>10</v>
      </c>
      <c r="H30" s="68"/>
      <c r="I30" s="128"/>
      <c r="J30" s="126"/>
      <c r="K30" s="103"/>
      <c r="L30" s="134" t="s">
        <v>338</v>
      </c>
      <c r="M30" s="135">
        <v>10</v>
      </c>
      <c r="N30" s="69"/>
      <c r="O30" s="134" t="s">
        <v>338</v>
      </c>
      <c r="P30" s="135">
        <v>10</v>
      </c>
      <c r="Q30" s="68"/>
      <c r="R30" s="134"/>
      <c r="S30" s="135"/>
      <c r="T30" s="116"/>
      <c r="U30" s="130"/>
      <c r="V30" s="126">
        <v>0</v>
      </c>
      <c r="W30" s="103">
        <v>0</v>
      </c>
      <c r="X30" s="120" t="s">
        <v>36</v>
      </c>
      <c r="Y30" s="126">
        <v>20</v>
      </c>
      <c r="Z30" s="69"/>
      <c r="AA30" s="90"/>
      <c r="AB30" s="488"/>
      <c r="AE30" s="121"/>
      <c r="AF30" s="121"/>
      <c r="AG30" s="121"/>
    </row>
    <row r="31" spans="1:33" ht="13.5" customHeight="1" x14ac:dyDescent="0.15">
      <c r="A31" s="626"/>
      <c r="B31" s="568" t="s">
        <v>226</v>
      </c>
      <c r="C31" s="105" t="s">
        <v>51</v>
      </c>
      <c r="D31" s="95">
        <v>1290</v>
      </c>
      <c r="E31" s="71"/>
      <c r="F31" s="94" t="s">
        <v>36</v>
      </c>
      <c r="G31" s="95">
        <v>50</v>
      </c>
      <c r="H31" s="70"/>
      <c r="I31" s="106" t="s">
        <v>51</v>
      </c>
      <c r="J31" s="95">
        <v>280</v>
      </c>
      <c r="K31" s="70"/>
      <c r="L31" s="94" t="s">
        <v>36</v>
      </c>
      <c r="M31" s="95">
        <v>10</v>
      </c>
      <c r="N31" s="71"/>
      <c r="O31" s="106" t="s">
        <v>52</v>
      </c>
      <c r="P31" s="95">
        <v>20</v>
      </c>
      <c r="Q31" s="70"/>
      <c r="R31" s="106" t="s">
        <v>52</v>
      </c>
      <c r="S31" s="95">
        <v>10</v>
      </c>
      <c r="T31" s="71"/>
      <c r="U31" s="109"/>
      <c r="V31" s="95">
        <v>0</v>
      </c>
      <c r="W31" s="108"/>
      <c r="X31" s="94" t="s">
        <v>36</v>
      </c>
      <c r="Y31" s="95">
        <v>30</v>
      </c>
      <c r="Z31" s="71"/>
      <c r="AA31" s="90"/>
      <c r="AB31" s="488"/>
      <c r="AE31" s="121"/>
      <c r="AF31" s="121"/>
      <c r="AG31" s="121"/>
    </row>
    <row r="32" spans="1:33" ht="13.5" customHeight="1" x14ac:dyDescent="0.15">
      <c r="A32" s="626"/>
      <c r="B32" s="569"/>
      <c r="C32" s="114" t="s">
        <v>422</v>
      </c>
      <c r="D32" s="115">
        <v>560</v>
      </c>
      <c r="E32" s="65"/>
      <c r="F32" s="136" t="s">
        <v>36</v>
      </c>
      <c r="G32" s="115">
        <v>20</v>
      </c>
      <c r="H32" s="65"/>
      <c r="I32" s="117"/>
      <c r="J32" s="115">
        <v>0</v>
      </c>
      <c r="K32" s="118"/>
      <c r="L32" s="136" t="s">
        <v>36</v>
      </c>
      <c r="M32" s="115">
        <v>10</v>
      </c>
      <c r="N32" s="65"/>
      <c r="O32" s="136" t="s">
        <v>36</v>
      </c>
      <c r="P32" s="115">
        <v>10</v>
      </c>
      <c r="Q32" s="65"/>
      <c r="R32" s="117"/>
      <c r="S32" s="115">
        <v>0</v>
      </c>
      <c r="T32" s="118">
        <v>0</v>
      </c>
      <c r="U32" s="119"/>
      <c r="V32" s="115">
        <v>0</v>
      </c>
      <c r="W32" s="118"/>
      <c r="X32" s="136" t="s">
        <v>36</v>
      </c>
      <c r="Y32" s="115">
        <v>10</v>
      </c>
      <c r="Z32" s="65"/>
      <c r="AA32" s="90"/>
      <c r="AB32" s="488"/>
    </row>
    <row r="33" spans="1:28" s="141" customFormat="1" ht="13.5" customHeight="1" thickBot="1" x14ac:dyDescent="0.2">
      <c r="A33" s="619">
        <f>SUM(D33,G33,J33,M33,P33,S33,V33,Y33)</f>
        <v>15140</v>
      </c>
      <c r="B33" s="620"/>
      <c r="C33" s="137" t="s">
        <v>262</v>
      </c>
      <c r="D33" s="138">
        <f>SUM(D9:D32)</f>
        <v>12790</v>
      </c>
      <c r="E33" s="139">
        <f>SUM(E9:E32)</f>
        <v>0</v>
      </c>
      <c r="F33" s="137" t="s">
        <v>262</v>
      </c>
      <c r="G33" s="138">
        <f>SUM(G9:G32)</f>
        <v>360</v>
      </c>
      <c r="H33" s="139">
        <f>SUM(H9:H32)</f>
        <v>0</v>
      </c>
      <c r="I33" s="137" t="s">
        <v>262</v>
      </c>
      <c r="J33" s="138">
        <f>SUM(J9:J32)</f>
        <v>1100</v>
      </c>
      <c r="K33" s="139">
        <f>SUM(K9:K32)</f>
        <v>0</v>
      </c>
      <c r="L33" s="137" t="s">
        <v>262</v>
      </c>
      <c r="M33" s="138">
        <f>SUM(M9:M32)</f>
        <v>200</v>
      </c>
      <c r="N33" s="139">
        <f>SUM(N9:N32)</f>
        <v>0</v>
      </c>
      <c r="O33" s="137" t="s">
        <v>262</v>
      </c>
      <c r="P33" s="138">
        <f>SUM(P9:P32)</f>
        <v>180</v>
      </c>
      <c r="Q33" s="139">
        <f>SUM(Q9:Q32)</f>
        <v>0</v>
      </c>
      <c r="R33" s="137" t="s">
        <v>262</v>
      </c>
      <c r="S33" s="138">
        <f>SUM(S9:S32)</f>
        <v>40</v>
      </c>
      <c r="T33" s="139">
        <f>SUM(T9:T32)</f>
        <v>0</v>
      </c>
      <c r="U33" s="137" t="s">
        <v>262</v>
      </c>
      <c r="V33" s="138">
        <f>SUM(V9:V32)</f>
        <v>200</v>
      </c>
      <c r="W33" s="139">
        <f>SUM(W9:W32)</f>
        <v>0</v>
      </c>
      <c r="X33" s="137" t="s">
        <v>262</v>
      </c>
      <c r="Y33" s="138">
        <f>SUM(Y9:Y32)</f>
        <v>270</v>
      </c>
      <c r="Z33" s="139">
        <f>SUM(Z9:Z32)</f>
        <v>0</v>
      </c>
      <c r="AA33" s="140"/>
      <c r="AB33" s="488"/>
    </row>
    <row r="34" spans="1:28" ht="13.5" customHeight="1" x14ac:dyDescent="0.15">
      <c r="A34" s="403"/>
      <c r="B34" s="404"/>
      <c r="C34" s="405"/>
      <c r="D34" s="406"/>
      <c r="E34" s="407"/>
      <c r="F34" s="405"/>
      <c r="G34" s="406"/>
      <c r="H34" s="407"/>
      <c r="I34" s="405"/>
      <c r="J34" s="406"/>
      <c r="K34" s="407"/>
      <c r="L34" s="405"/>
      <c r="M34" s="406"/>
      <c r="N34" s="407"/>
      <c r="O34" s="405"/>
      <c r="P34" s="406"/>
      <c r="Q34" s="407"/>
      <c r="R34" s="405"/>
      <c r="S34" s="406"/>
      <c r="T34" s="407"/>
      <c r="U34" s="408"/>
      <c r="V34" s="406"/>
      <c r="W34" s="407"/>
      <c r="X34" s="408"/>
      <c r="Y34" s="406"/>
      <c r="Z34" s="409"/>
      <c r="AA34" s="90"/>
      <c r="AB34" s="488"/>
    </row>
    <row r="35" spans="1:28" ht="13.5" customHeight="1" x14ac:dyDescent="0.15">
      <c r="A35" s="621" t="s">
        <v>498</v>
      </c>
      <c r="B35" s="622"/>
      <c r="C35" s="622"/>
      <c r="D35" s="411"/>
      <c r="E35" s="412"/>
      <c r="F35" s="410"/>
      <c r="G35" s="411"/>
      <c r="H35" s="412"/>
      <c r="I35" s="410"/>
      <c r="J35" s="411"/>
      <c r="K35" s="412"/>
      <c r="L35" s="410"/>
      <c r="M35" s="411"/>
      <c r="N35" s="412"/>
      <c r="O35" s="410"/>
      <c r="P35" s="411"/>
      <c r="Q35" s="412"/>
      <c r="R35" s="410"/>
      <c r="S35" s="411"/>
      <c r="T35" s="412"/>
      <c r="U35" s="413"/>
      <c r="V35" s="411"/>
      <c r="W35" s="412"/>
      <c r="X35" s="413"/>
      <c r="Y35" s="411"/>
      <c r="Z35" s="414"/>
      <c r="AA35" s="90"/>
      <c r="AB35" s="488"/>
    </row>
    <row r="36" spans="1:28" s="141" customFormat="1" ht="13.5" customHeight="1" thickBot="1" x14ac:dyDescent="0.2">
      <c r="A36" s="619">
        <f>SUM(D36,G36,J36,M36,P36,S36,V36,Y36)</f>
        <v>65540</v>
      </c>
      <c r="B36" s="620"/>
      <c r="C36" s="137" t="s">
        <v>263</v>
      </c>
      <c r="D36" s="138">
        <f>SUM(島根1!D33,島根2!D33)</f>
        <v>52550</v>
      </c>
      <c r="E36" s="139">
        <f>SUM(島根1!E33,島根2!E33)</f>
        <v>0</v>
      </c>
      <c r="F36" s="137" t="s">
        <v>263</v>
      </c>
      <c r="G36" s="138">
        <f>SUM(島根1!G33,島根2!G33)</f>
        <v>3690</v>
      </c>
      <c r="H36" s="139">
        <f>SUM(島根1!H33,島根2!H33)</f>
        <v>0</v>
      </c>
      <c r="I36" s="137" t="s">
        <v>263</v>
      </c>
      <c r="J36" s="138">
        <f>SUM(島根1!J33,島根2!J33)</f>
        <v>4570</v>
      </c>
      <c r="K36" s="139">
        <f>SUM(島根1!K33,島根2!K33)</f>
        <v>0</v>
      </c>
      <c r="L36" s="137" t="s">
        <v>263</v>
      </c>
      <c r="M36" s="138">
        <f>SUM(島根1!M33,島根2!M33)</f>
        <v>1730</v>
      </c>
      <c r="N36" s="139">
        <f>SUM(島根1!N33,島根2!N33)</f>
        <v>0</v>
      </c>
      <c r="O36" s="137" t="s">
        <v>263</v>
      </c>
      <c r="P36" s="138">
        <f>SUM(島根1!P33,島根2!P33)</f>
        <v>560</v>
      </c>
      <c r="Q36" s="139">
        <f>SUM(島根1!Q33,島根2!Q33)</f>
        <v>0</v>
      </c>
      <c r="R36" s="137" t="s">
        <v>263</v>
      </c>
      <c r="S36" s="138">
        <f>SUM(島根1!S33,島根2!S33)</f>
        <v>280</v>
      </c>
      <c r="T36" s="139">
        <f>SUM(島根1!T33,島根2!T33)</f>
        <v>0</v>
      </c>
      <c r="U36" s="137" t="s">
        <v>263</v>
      </c>
      <c r="V36" s="138">
        <f>SUM(島根1!V33,島根2!V33)</f>
        <v>410</v>
      </c>
      <c r="W36" s="139">
        <f>SUM(島根1!W33,島根2!W33)</f>
        <v>0</v>
      </c>
      <c r="X36" s="137" t="s">
        <v>263</v>
      </c>
      <c r="Y36" s="138">
        <f>SUM(島根1!Y33,島根2!Y33)</f>
        <v>1750</v>
      </c>
      <c r="Z36" s="139">
        <f>SUM(島根1!Z33,島根2!Z33)</f>
        <v>0</v>
      </c>
      <c r="AA36" s="140"/>
      <c r="AB36" s="488"/>
    </row>
    <row r="37" spans="1:28" ht="13.5" customHeight="1" x14ac:dyDescent="0.15">
      <c r="AB37" s="488"/>
    </row>
    <row r="38" spans="1:28" ht="13.5" customHeight="1" x14ac:dyDescent="0.15">
      <c r="A38" s="147" t="s">
        <v>502</v>
      </c>
      <c r="B38" s="148"/>
      <c r="C38" s="149"/>
      <c r="D38" s="149"/>
      <c r="E38" s="150"/>
      <c r="F38" s="149"/>
      <c r="G38" s="149"/>
      <c r="H38" s="150"/>
      <c r="I38" s="149"/>
      <c r="J38" s="149"/>
      <c r="K38" s="150"/>
      <c r="L38" s="149"/>
      <c r="M38" s="149"/>
      <c r="N38" s="150"/>
      <c r="O38" s="149"/>
      <c r="P38" s="149"/>
      <c r="Q38" s="150"/>
      <c r="R38" s="149"/>
      <c r="S38" s="149"/>
      <c r="T38" s="150"/>
      <c r="U38" s="149"/>
      <c r="V38" s="149"/>
      <c r="W38" s="150"/>
      <c r="X38" s="151"/>
      <c r="Y38" s="151"/>
      <c r="Z38" s="150"/>
      <c r="AA38" s="90"/>
      <c r="AB38" s="488"/>
    </row>
    <row r="39" spans="1:28" ht="13.5" customHeight="1" x14ac:dyDescent="0.15">
      <c r="A39" s="147" t="s">
        <v>171</v>
      </c>
      <c r="B39" s="148"/>
      <c r="C39" s="149"/>
      <c r="D39" s="149"/>
      <c r="E39" s="152"/>
      <c r="F39" s="149"/>
      <c r="G39" s="149"/>
      <c r="H39" s="152"/>
      <c r="I39" s="149"/>
      <c r="J39" s="149"/>
      <c r="K39" s="152"/>
      <c r="L39" s="149"/>
      <c r="M39" s="147"/>
      <c r="N39" s="152"/>
      <c r="O39" s="149"/>
      <c r="P39" s="149"/>
      <c r="Q39" s="152"/>
      <c r="R39" s="149"/>
      <c r="S39" s="149"/>
      <c r="T39" s="152"/>
      <c r="U39" s="149"/>
      <c r="V39" s="149"/>
      <c r="W39" s="152"/>
      <c r="X39" s="149"/>
      <c r="Y39" s="149"/>
      <c r="Z39" s="150"/>
      <c r="AA39" s="90"/>
      <c r="AB39" s="488"/>
    </row>
    <row r="40" spans="1:28" ht="13.5" customHeight="1" x14ac:dyDescent="0.15">
      <c r="A40" s="147" t="s">
        <v>212</v>
      </c>
      <c r="B40" s="148"/>
      <c r="C40" s="149"/>
      <c r="D40" s="149"/>
      <c r="E40" s="152"/>
      <c r="F40" s="149"/>
      <c r="G40" s="149"/>
      <c r="H40" s="152"/>
      <c r="I40" s="149"/>
      <c r="J40" s="149"/>
      <c r="K40" s="152"/>
      <c r="L40" s="149"/>
      <c r="M40" s="149"/>
      <c r="N40" s="152"/>
      <c r="O40" s="149"/>
      <c r="P40" s="149"/>
      <c r="Q40" s="152"/>
      <c r="R40" s="149"/>
      <c r="S40" s="149"/>
      <c r="T40" s="152"/>
      <c r="U40" s="149"/>
      <c r="V40" s="149"/>
      <c r="W40" s="152"/>
      <c r="X40" s="149"/>
      <c r="Y40" s="149"/>
      <c r="Z40" s="150"/>
      <c r="AA40" s="90"/>
      <c r="AB40" s="488"/>
    </row>
    <row r="41" spans="1:28" ht="13.5" customHeight="1" x14ac:dyDescent="0.15">
      <c r="A41" s="147" t="s">
        <v>512</v>
      </c>
      <c r="B41" s="148"/>
      <c r="C41" s="153"/>
      <c r="D41" s="121"/>
      <c r="E41" s="121"/>
      <c r="F41" s="121"/>
      <c r="G41" s="121"/>
      <c r="H41" s="121"/>
      <c r="I41" s="121"/>
      <c r="J41" s="121"/>
      <c r="K41" s="121"/>
      <c r="L41" s="121"/>
      <c r="M41" s="121"/>
      <c r="N41" s="121"/>
      <c r="O41" s="121"/>
      <c r="P41" s="121"/>
      <c r="Q41" s="121"/>
      <c r="R41" s="121"/>
      <c r="S41" s="121"/>
      <c r="T41" s="121"/>
      <c r="U41" s="121"/>
      <c r="V41" s="121"/>
      <c r="W41" s="121"/>
      <c r="X41" s="121"/>
      <c r="Y41" s="154"/>
      <c r="Z41" s="155"/>
      <c r="AB41" s="488"/>
    </row>
    <row r="42" spans="1:28" ht="17.25" customHeight="1" x14ac:dyDescent="0.15">
      <c r="A42" s="147" t="s">
        <v>513</v>
      </c>
      <c r="B42" s="148"/>
      <c r="C42" s="156"/>
      <c r="D42" s="121"/>
      <c r="E42" s="121"/>
      <c r="F42" s="121"/>
      <c r="G42" s="121"/>
      <c r="H42" s="121"/>
      <c r="I42" s="121"/>
      <c r="J42" s="121"/>
      <c r="K42" s="121"/>
      <c r="L42" s="121"/>
      <c r="M42" s="121"/>
      <c r="N42" s="121"/>
      <c r="O42" s="121"/>
      <c r="P42" s="287"/>
      <c r="Q42" s="287"/>
      <c r="R42" s="287"/>
      <c r="S42" s="287"/>
      <c r="T42" s="287"/>
      <c r="U42" s="121"/>
      <c r="AB42" s="488"/>
    </row>
    <row r="43" spans="1:28" ht="13.5" customHeight="1" x14ac:dyDescent="0.15">
      <c r="A43" s="147" t="s">
        <v>213</v>
      </c>
      <c r="B43" s="147"/>
      <c r="P43" s="288"/>
      <c r="Q43" s="288"/>
      <c r="R43" s="288"/>
      <c r="S43" s="288"/>
      <c r="T43" s="288"/>
      <c r="AB43" s="488"/>
    </row>
    <row r="44" spans="1:28" ht="13.5" customHeight="1" x14ac:dyDescent="0.15">
      <c r="A44" s="157" t="s">
        <v>514</v>
      </c>
      <c r="P44" s="288"/>
      <c r="Q44" s="288"/>
      <c r="R44" s="288"/>
      <c r="S44" s="288"/>
      <c r="T44" s="288"/>
      <c r="AB44" s="488"/>
    </row>
    <row r="45" spans="1:28" ht="13.5" customHeight="1" x14ac:dyDescent="0.15">
      <c r="A45" s="157"/>
      <c r="P45" s="288"/>
      <c r="Q45" s="288"/>
      <c r="R45" s="288"/>
      <c r="S45" s="288"/>
      <c r="T45" s="288"/>
      <c r="AB45" s="488"/>
    </row>
    <row r="54" spans="25:26" x14ac:dyDescent="0.15">
      <c r="Y54" s="570" t="str">
        <f>市郡別!S38</f>
        <v>(2025年4月)</v>
      </c>
      <c r="Z54" s="570"/>
    </row>
  </sheetData>
  <mergeCells count="26">
    <mergeCell ref="AB9:AB11"/>
    <mergeCell ref="B12:B15"/>
    <mergeCell ref="A9:A32"/>
    <mergeCell ref="B18:B23"/>
    <mergeCell ref="B16:B17"/>
    <mergeCell ref="B29:B30"/>
    <mergeCell ref="B31:B32"/>
    <mergeCell ref="B9:B11"/>
    <mergeCell ref="AB14:AB45"/>
    <mergeCell ref="A2:F5"/>
    <mergeCell ref="A36:B36"/>
    <mergeCell ref="A35:C35"/>
    <mergeCell ref="A33:B33"/>
    <mergeCell ref="H1:L1"/>
    <mergeCell ref="A1:G1"/>
    <mergeCell ref="A7:B8"/>
    <mergeCell ref="M2:N5"/>
    <mergeCell ref="B24:B26"/>
    <mergeCell ref="B27:B28"/>
    <mergeCell ref="Y54:Z54"/>
    <mergeCell ref="U2:Y5"/>
    <mergeCell ref="Z2:Z5"/>
    <mergeCell ref="O3:Q5"/>
    <mergeCell ref="R3:T5"/>
    <mergeCell ref="G2:G5"/>
    <mergeCell ref="H2:L5"/>
  </mergeCells>
  <phoneticPr fontId="5"/>
  <conditionalFormatting sqref="T16:T31 E9:E32 H9:H32 K9:K31 W9:W19 Z10:Z32 Q9:Q32 N9:N32">
    <cfRule type="cellIs" dxfId="31" priority="49" stopIfTrue="1" operator="greaterThan">
      <formula>D9</formula>
    </cfRule>
  </conditionalFormatting>
  <dataValidations count="3">
    <dataValidation type="whole" allowBlank="1" showInputMessage="1" showErrorMessage="1" errorTitle="部数オーバー！" error="入力部数が持ち部数を超えていますので入力しなおしてください。" sqref="AC8:IV8" xr:uid="{AA364011-B04E-4234-B390-650103A06157}">
      <formula1>5</formula1>
      <formula2>AB8</formula2>
    </dataValidation>
    <dataValidation allowBlank="1" showInputMessage="1" sqref="B24 B27 B29 B31 M1:Z7 C6:L7 A6:A7 B6 B12 I1:L1 C8:Z8 A1:A2 G2 B9 H1:H2 AC1:IV7 R29:S30 AB1:AB9 N23:N32 Y57:Z65536 Y54:Z55 AB12 T29 L12:M32 Y21:Y33 B16 B18 Y37:Z43 L33:N33 R31:T33 Q23:Q33 C36 D34:Z36 B34:C34 Y14:Y19 Q12:Q21 R12:T28 AB14 Y45:Z50 C9:K33 U12:X33 Z9:Z33 O12:P33 A9:A36 AC9:IV36 AA1:AA1048576 A37:X65536 AC38:IV65536 X10:X11 N12:N21 L9:W11 Y9:Y12 AB46:AB65536" xr:uid="{8D2BAFEC-CBD9-4B6F-B7B3-3C271139A0C9}"/>
    <dataValidation type="whole" allowBlank="1" showInputMessage="1" showErrorMessage="1" errorTitle="部数オーバー！" error="入力部数が持ち部数を超えていますので入力しなおしてください。" sqref="AC37:IV37" xr:uid="{88CFA9F4-59FE-4282-8769-CCAE9DAEC70C}">
      <formula1>5</formula1>
      <formula2>#REF!</formula2>
    </dataValidation>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36C734-FFF0-444D-83DE-A6A6195B424B}">
  <sheetPr codeName="Sheet4"/>
  <dimension ref="A1:AG54"/>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28"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28"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28" ht="13.5" customHeight="1" x14ac:dyDescent="0.15">
      <c r="A3" s="615"/>
      <c r="B3" s="616"/>
      <c r="C3" s="616"/>
      <c r="D3" s="616"/>
      <c r="E3" s="616"/>
      <c r="F3" s="616"/>
      <c r="G3" s="602"/>
      <c r="H3" s="607"/>
      <c r="I3" s="608"/>
      <c r="J3" s="608"/>
      <c r="K3" s="608"/>
      <c r="L3" s="609"/>
      <c r="M3" s="563"/>
      <c r="N3" s="564"/>
      <c r="O3" s="583">
        <f>SUM(E34,H34,K34,N34,Q34,T34,W34,Z34)</f>
        <v>0</v>
      </c>
      <c r="P3" s="584"/>
      <c r="Q3" s="585"/>
      <c r="R3" s="592">
        <f>市郡別!M3</f>
        <v>0</v>
      </c>
      <c r="S3" s="593"/>
      <c r="T3" s="594"/>
      <c r="U3" s="574"/>
      <c r="V3" s="575"/>
      <c r="W3" s="575"/>
      <c r="X3" s="575"/>
      <c r="Y3" s="576"/>
      <c r="Z3" s="581"/>
    </row>
    <row r="4" spans="1:28"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28"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28" ht="7.5" customHeight="1" thickBot="1" x14ac:dyDescent="0.2"/>
    <row r="7" spans="1:28"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28"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28" ht="13.5" customHeight="1" x14ac:dyDescent="0.15">
      <c r="A9" s="636" t="s">
        <v>488</v>
      </c>
      <c r="B9" s="628" t="s">
        <v>489</v>
      </c>
      <c r="C9" s="110" t="s">
        <v>265</v>
      </c>
      <c r="D9" s="92">
        <v>1420</v>
      </c>
      <c r="E9" s="418"/>
      <c r="F9" s="158" t="s">
        <v>36</v>
      </c>
      <c r="G9" s="92">
        <v>70</v>
      </c>
      <c r="H9" s="65"/>
      <c r="I9" s="159" t="s">
        <v>53</v>
      </c>
      <c r="J9" s="92">
        <v>540</v>
      </c>
      <c r="K9" s="65"/>
      <c r="L9" s="160" t="s">
        <v>36</v>
      </c>
      <c r="M9" s="92">
        <v>50</v>
      </c>
      <c r="N9" s="65"/>
      <c r="O9" s="159" t="s">
        <v>174</v>
      </c>
      <c r="P9" s="92">
        <v>40</v>
      </c>
      <c r="Q9" s="65"/>
      <c r="R9" s="159" t="s">
        <v>174</v>
      </c>
      <c r="S9" s="92">
        <v>10</v>
      </c>
      <c r="T9" s="65"/>
      <c r="U9" s="285" t="s">
        <v>386</v>
      </c>
      <c r="V9" s="92">
        <v>220</v>
      </c>
      <c r="W9" s="65"/>
      <c r="X9" s="110" t="s">
        <v>36</v>
      </c>
      <c r="Y9" s="92">
        <v>40</v>
      </c>
      <c r="Z9" s="65"/>
      <c r="AA9" s="90"/>
      <c r="AB9" s="528" t="s">
        <v>157</v>
      </c>
    </row>
    <row r="10" spans="1:28" ht="13.5" customHeight="1" x14ac:dyDescent="0.15">
      <c r="A10" s="636"/>
      <c r="B10" s="628"/>
      <c r="C10" s="110" t="s">
        <v>172</v>
      </c>
      <c r="D10" s="92">
        <v>800</v>
      </c>
      <c r="E10" s="418"/>
      <c r="F10" s="91" t="s">
        <v>36</v>
      </c>
      <c r="G10" s="92">
        <v>60</v>
      </c>
      <c r="H10" s="417"/>
      <c r="I10" s="161"/>
      <c r="J10" s="92"/>
      <c r="K10" s="162"/>
      <c r="L10" s="163" t="s">
        <v>36</v>
      </c>
      <c r="M10" s="164">
        <v>10</v>
      </c>
      <c r="N10" s="65"/>
      <c r="O10" s="161"/>
      <c r="P10" s="92"/>
      <c r="Q10" s="112"/>
      <c r="R10" s="161"/>
      <c r="S10" s="92"/>
      <c r="T10" s="112"/>
      <c r="U10" s="113"/>
      <c r="V10" s="92"/>
      <c r="W10" s="112"/>
      <c r="X10" s="110" t="s">
        <v>36</v>
      </c>
      <c r="Y10" s="92">
        <v>40</v>
      </c>
      <c r="Z10" s="65"/>
      <c r="AA10" s="90"/>
      <c r="AB10" s="528"/>
    </row>
    <row r="11" spans="1:28" ht="13.5" customHeight="1" x14ac:dyDescent="0.15">
      <c r="A11" s="636"/>
      <c r="B11" s="628"/>
      <c r="C11" s="110" t="s">
        <v>266</v>
      </c>
      <c r="D11" s="92">
        <v>1180</v>
      </c>
      <c r="E11" s="418"/>
      <c r="F11" s="91" t="s">
        <v>36</v>
      </c>
      <c r="G11" s="92">
        <v>50</v>
      </c>
      <c r="H11" s="65"/>
      <c r="I11" s="110" t="s">
        <v>36</v>
      </c>
      <c r="J11" s="92">
        <v>80</v>
      </c>
      <c r="K11" s="65"/>
      <c r="L11" s="163" t="s">
        <v>36</v>
      </c>
      <c r="M11" s="164">
        <v>20</v>
      </c>
      <c r="N11" s="65"/>
      <c r="O11" s="110" t="s">
        <v>36</v>
      </c>
      <c r="P11" s="92">
        <v>20</v>
      </c>
      <c r="Q11" s="65"/>
      <c r="R11" s="161"/>
      <c r="S11" s="92"/>
      <c r="T11" s="112"/>
      <c r="U11" s="110" t="s">
        <v>36</v>
      </c>
      <c r="V11" s="92">
        <v>40</v>
      </c>
      <c r="W11" s="65"/>
      <c r="X11" s="110" t="s">
        <v>36</v>
      </c>
      <c r="Y11" s="92">
        <v>20</v>
      </c>
      <c r="Z11" s="65"/>
      <c r="AA11" s="90"/>
      <c r="AB11" s="528"/>
    </row>
    <row r="12" spans="1:28" ht="13.5" customHeight="1" x14ac:dyDescent="0.15">
      <c r="A12" s="636"/>
      <c r="B12" s="628"/>
      <c r="C12" s="110" t="s">
        <v>267</v>
      </c>
      <c r="D12" s="92">
        <v>850</v>
      </c>
      <c r="E12" s="418"/>
      <c r="F12" s="91" t="s">
        <v>36</v>
      </c>
      <c r="G12" s="92">
        <v>30</v>
      </c>
      <c r="H12" s="65"/>
      <c r="I12" s="110"/>
      <c r="J12" s="92"/>
      <c r="K12" s="162"/>
      <c r="L12" s="110" t="s">
        <v>36</v>
      </c>
      <c r="M12" s="92">
        <v>20</v>
      </c>
      <c r="N12" s="65"/>
      <c r="O12" s="110"/>
      <c r="P12" s="92"/>
      <c r="Q12" s="112"/>
      <c r="R12" s="161"/>
      <c r="S12" s="92"/>
      <c r="T12" s="112"/>
      <c r="U12" s="113"/>
      <c r="V12" s="92"/>
      <c r="W12" s="112"/>
      <c r="X12" s="110" t="s">
        <v>36</v>
      </c>
      <c r="Y12" s="92">
        <v>10</v>
      </c>
      <c r="Z12" s="65"/>
      <c r="AA12" s="90"/>
      <c r="AB12" s="632">
        <v>3</v>
      </c>
    </row>
    <row r="13" spans="1:28" ht="13.5" customHeight="1" x14ac:dyDescent="0.15">
      <c r="A13" s="636"/>
      <c r="B13" s="628"/>
      <c r="C13" s="110" t="s">
        <v>268</v>
      </c>
      <c r="D13" s="92">
        <v>170</v>
      </c>
      <c r="E13" s="418"/>
      <c r="F13" s="91" t="s">
        <v>36</v>
      </c>
      <c r="G13" s="92">
        <v>20</v>
      </c>
      <c r="H13" s="65"/>
      <c r="I13" s="110"/>
      <c r="J13" s="92"/>
      <c r="K13" s="162"/>
      <c r="L13" s="110" t="s">
        <v>36</v>
      </c>
      <c r="M13" s="92">
        <v>10</v>
      </c>
      <c r="N13" s="65"/>
      <c r="O13" s="110"/>
      <c r="P13" s="92"/>
      <c r="Q13" s="112"/>
      <c r="R13" s="161"/>
      <c r="S13" s="92"/>
      <c r="T13" s="112"/>
      <c r="U13" s="113"/>
      <c r="V13" s="92"/>
      <c r="W13" s="112"/>
      <c r="X13" s="110" t="s">
        <v>36</v>
      </c>
      <c r="Y13" s="92">
        <v>20</v>
      </c>
      <c r="Z13" s="65"/>
      <c r="AA13" s="90"/>
      <c r="AB13" s="632"/>
    </row>
    <row r="14" spans="1:28" ht="13.5" customHeight="1" x14ac:dyDescent="0.15">
      <c r="A14" s="636"/>
      <c r="B14" s="628"/>
      <c r="C14" s="110" t="s">
        <v>269</v>
      </c>
      <c r="D14" s="92">
        <v>630</v>
      </c>
      <c r="E14" s="418"/>
      <c r="F14" s="91" t="s">
        <v>36</v>
      </c>
      <c r="G14" s="92">
        <v>20</v>
      </c>
      <c r="H14" s="65"/>
      <c r="I14" s="110" t="s">
        <v>36</v>
      </c>
      <c r="J14" s="92">
        <v>10</v>
      </c>
      <c r="K14" s="65"/>
      <c r="L14" s="110" t="s">
        <v>36</v>
      </c>
      <c r="M14" s="92">
        <v>10</v>
      </c>
      <c r="N14" s="65"/>
      <c r="O14" s="110" t="s">
        <v>350</v>
      </c>
      <c r="P14" s="92">
        <v>10</v>
      </c>
      <c r="Q14" s="65"/>
      <c r="R14" s="161"/>
      <c r="S14" s="92"/>
      <c r="T14" s="112"/>
      <c r="U14" s="110" t="s">
        <v>218</v>
      </c>
      <c r="V14" s="92">
        <v>40</v>
      </c>
      <c r="W14" s="65"/>
      <c r="X14" s="110" t="s">
        <v>36</v>
      </c>
      <c r="Y14" s="92">
        <v>10</v>
      </c>
      <c r="Z14" s="65"/>
      <c r="AA14" s="90"/>
      <c r="AB14" s="627" t="s">
        <v>556</v>
      </c>
    </row>
    <row r="15" spans="1:28" ht="13.5" customHeight="1" x14ac:dyDescent="0.15">
      <c r="A15" s="636"/>
      <c r="B15" s="628"/>
      <c r="C15" s="110" t="s">
        <v>270</v>
      </c>
      <c r="D15" s="92">
        <v>320</v>
      </c>
      <c r="E15" s="418"/>
      <c r="F15" s="91" t="s">
        <v>36</v>
      </c>
      <c r="G15" s="92">
        <v>10</v>
      </c>
      <c r="H15" s="65"/>
      <c r="I15" s="110" t="s">
        <v>387</v>
      </c>
      <c r="J15" s="92">
        <v>10</v>
      </c>
      <c r="K15" s="65"/>
      <c r="L15" s="110" t="s">
        <v>36</v>
      </c>
      <c r="M15" s="92">
        <v>10</v>
      </c>
      <c r="N15" s="65"/>
      <c r="O15" s="110" t="s">
        <v>36</v>
      </c>
      <c r="P15" s="92">
        <v>10</v>
      </c>
      <c r="Q15" s="65"/>
      <c r="R15" s="161"/>
      <c r="S15" s="92"/>
      <c r="T15" s="112"/>
      <c r="U15" s="113"/>
      <c r="V15" s="92"/>
      <c r="W15" s="112"/>
      <c r="X15" s="110" t="s">
        <v>36</v>
      </c>
      <c r="Y15" s="92">
        <v>10</v>
      </c>
      <c r="Z15" s="65"/>
      <c r="AA15" s="90"/>
      <c r="AB15" s="627"/>
    </row>
    <row r="16" spans="1:28" ht="13.5" customHeight="1" x14ac:dyDescent="0.15">
      <c r="A16" s="636"/>
      <c r="B16" s="629"/>
      <c r="C16" s="120" t="s">
        <v>126</v>
      </c>
      <c r="D16" s="101">
        <v>520</v>
      </c>
      <c r="E16" s="419"/>
      <c r="F16" s="97" t="s">
        <v>36</v>
      </c>
      <c r="G16" s="101">
        <v>20</v>
      </c>
      <c r="H16" s="68"/>
      <c r="I16" s="102"/>
      <c r="J16" s="101"/>
      <c r="K16" s="228"/>
      <c r="L16" s="127" t="s">
        <v>36</v>
      </c>
      <c r="M16" s="101">
        <v>10</v>
      </c>
      <c r="N16" s="68"/>
      <c r="O16" s="102"/>
      <c r="P16" s="101"/>
      <c r="Q16" s="103"/>
      <c r="R16" s="102"/>
      <c r="S16" s="101"/>
      <c r="T16" s="103"/>
      <c r="U16" s="104"/>
      <c r="V16" s="101"/>
      <c r="W16" s="103"/>
      <c r="X16" s="120" t="s">
        <v>36</v>
      </c>
      <c r="Y16" s="101">
        <v>10</v>
      </c>
      <c r="Z16" s="68"/>
      <c r="AA16" s="90"/>
      <c r="AB16" s="627"/>
    </row>
    <row r="17" spans="1:33" ht="13.5" customHeight="1" x14ac:dyDescent="0.15">
      <c r="A17" s="636"/>
      <c r="B17" s="568" t="s">
        <v>227</v>
      </c>
      <c r="C17" s="94" t="s">
        <v>271</v>
      </c>
      <c r="D17" s="95">
        <v>1010</v>
      </c>
      <c r="E17" s="420"/>
      <c r="F17" s="206" t="s">
        <v>36</v>
      </c>
      <c r="G17" s="95">
        <v>40</v>
      </c>
      <c r="H17" s="70"/>
      <c r="I17" s="277" t="s">
        <v>54</v>
      </c>
      <c r="J17" s="95">
        <v>90</v>
      </c>
      <c r="K17" s="70"/>
      <c r="L17" s="277" t="s">
        <v>36</v>
      </c>
      <c r="M17" s="95">
        <v>20</v>
      </c>
      <c r="N17" s="70"/>
      <c r="O17" s="277" t="s">
        <v>175</v>
      </c>
      <c r="P17" s="95">
        <v>10</v>
      </c>
      <c r="Q17" s="70"/>
      <c r="R17" s="175"/>
      <c r="S17" s="95"/>
      <c r="T17" s="108"/>
      <c r="U17" s="277" t="s">
        <v>54</v>
      </c>
      <c r="V17" s="95">
        <v>30</v>
      </c>
      <c r="W17" s="70"/>
      <c r="X17" s="94" t="s">
        <v>36</v>
      </c>
      <c r="Y17" s="95">
        <v>20</v>
      </c>
      <c r="Z17" s="70"/>
      <c r="AA17" s="90"/>
      <c r="AB17" s="627"/>
    </row>
    <row r="18" spans="1:33" ht="13.5" customHeight="1" x14ac:dyDescent="0.15">
      <c r="A18" s="636"/>
      <c r="B18" s="567"/>
      <c r="C18" s="110" t="s">
        <v>272</v>
      </c>
      <c r="D18" s="92">
        <v>150</v>
      </c>
      <c r="E18" s="418"/>
      <c r="F18" s="91" t="s">
        <v>36</v>
      </c>
      <c r="G18" s="92">
        <v>10</v>
      </c>
      <c r="H18" s="65"/>
      <c r="I18" s="110" t="s">
        <v>36</v>
      </c>
      <c r="J18" s="92">
        <v>10</v>
      </c>
      <c r="K18" s="65"/>
      <c r="L18" s="161"/>
      <c r="M18" s="92"/>
      <c r="N18" s="112"/>
      <c r="O18" s="161"/>
      <c r="P18" s="92"/>
      <c r="Q18" s="112"/>
      <c r="R18" s="161"/>
      <c r="S18" s="92"/>
      <c r="T18" s="112"/>
      <c r="U18" s="113"/>
      <c r="V18" s="92"/>
      <c r="W18" s="112"/>
      <c r="X18" s="165"/>
      <c r="Y18" s="92"/>
      <c r="Z18" s="112"/>
      <c r="AA18" s="90"/>
      <c r="AB18" s="627"/>
      <c r="AE18" s="121"/>
      <c r="AF18" s="121"/>
      <c r="AG18" s="121"/>
    </row>
    <row r="19" spans="1:33" ht="13.5" customHeight="1" x14ac:dyDescent="0.15">
      <c r="A19" s="636"/>
      <c r="B19" s="567"/>
      <c r="C19" s="110" t="s">
        <v>273</v>
      </c>
      <c r="D19" s="92">
        <v>300</v>
      </c>
      <c r="E19" s="418"/>
      <c r="F19" s="91" t="s">
        <v>36</v>
      </c>
      <c r="G19" s="92">
        <v>10</v>
      </c>
      <c r="H19" s="65"/>
      <c r="I19" s="110" t="s">
        <v>36</v>
      </c>
      <c r="J19" s="92">
        <v>10</v>
      </c>
      <c r="K19" s="65"/>
      <c r="L19" s="110" t="s">
        <v>36</v>
      </c>
      <c r="M19" s="92">
        <v>10</v>
      </c>
      <c r="N19" s="65"/>
      <c r="O19" s="110" t="s">
        <v>36</v>
      </c>
      <c r="P19" s="92">
        <v>10</v>
      </c>
      <c r="Q19" s="65"/>
      <c r="R19" s="161"/>
      <c r="S19" s="92"/>
      <c r="T19" s="112"/>
      <c r="U19" s="113"/>
      <c r="V19" s="92"/>
      <c r="W19" s="112"/>
      <c r="X19" s="110" t="s">
        <v>36</v>
      </c>
      <c r="Y19" s="92">
        <v>10</v>
      </c>
      <c r="Z19" s="65"/>
      <c r="AA19" s="90"/>
      <c r="AB19" s="627"/>
      <c r="AE19" s="121"/>
      <c r="AF19" s="121"/>
      <c r="AG19" s="121"/>
    </row>
    <row r="20" spans="1:33" ht="13.5" customHeight="1" x14ac:dyDescent="0.15">
      <c r="A20" s="636"/>
      <c r="B20" s="567"/>
      <c r="C20" s="110" t="s">
        <v>274</v>
      </c>
      <c r="D20" s="92">
        <v>50</v>
      </c>
      <c r="E20" s="418"/>
      <c r="F20" s="91"/>
      <c r="G20" s="92"/>
      <c r="H20" s="112"/>
      <c r="I20" s="110"/>
      <c r="J20" s="92"/>
      <c r="K20" s="162"/>
      <c r="L20" s="110"/>
      <c r="M20" s="92"/>
      <c r="N20" s="112"/>
      <c r="O20" s="161"/>
      <c r="P20" s="92"/>
      <c r="Q20" s="112"/>
      <c r="R20" s="161"/>
      <c r="S20" s="92"/>
      <c r="T20" s="112"/>
      <c r="U20" s="113"/>
      <c r="V20" s="92"/>
      <c r="W20" s="112"/>
      <c r="X20" s="165"/>
      <c r="Y20" s="92"/>
      <c r="Z20" s="112"/>
      <c r="AA20" s="90"/>
      <c r="AB20" s="627"/>
      <c r="AE20" s="121"/>
      <c r="AF20" s="121"/>
      <c r="AG20" s="121"/>
    </row>
    <row r="21" spans="1:33" ht="13.5" customHeight="1" x14ac:dyDescent="0.15">
      <c r="A21" s="636"/>
      <c r="B21" s="567"/>
      <c r="C21" s="120" t="s">
        <v>275</v>
      </c>
      <c r="D21" s="101">
        <v>230</v>
      </c>
      <c r="E21" s="419"/>
      <c r="F21" s="97" t="s">
        <v>36</v>
      </c>
      <c r="G21" s="101">
        <v>10</v>
      </c>
      <c r="H21" s="68"/>
      <c r="I21" s="120" t="s">
        <v>36</v>
      </c>
      <c r="J21" s="101">
        <v>10</v>
      </c>
      <c r="K21" s="68"/>
      <c r="L21" s="120" t="s">
        <v>36</v>
      </c>
      <c r="M21" s="101">
        <v>10</v>
      </c>
      <c r="N21" s="68"/>
      <c r="O21" s="120" t="s">
        <v>36</v>
      </c>
      <c r="P21" s="101">
        <v>10</v>
      </c>
      <c r="Q21" s="68"/>
      <c r="R21" s="102"/>
      <c r="S21" s="101"/>
      <c r="T21" s="103"/>
      <c r="U21" s="104"/>
      <c r="V21" s="101"/>
      <c r="W21" s="129"/>
      <c r="X21" s="120" t="s">
        <v>36</v>
      </c>
      <c r="Y21" s="101">
        <v>10</v>
      </c>
      <c r="Z21" s="68"/>
      <c r="AA21" s="90"/>
      <c r="AB21" s="627"/>
      <c r="AE21" s="121"/>
      <c r="AF21" s="121"/>
      <c r="AG21" s="121"/>
    </row>
    <row r="22" spans="1:33" ht="13.5" customHeight="1" x14ac:dyDescent="0.15">
      <c r="A22" s="636"/>
      <c r="B22" s="568" t="s">
        <v>228</v>
      </c>
      <c r="C22" s="94" t="s">
        <v>173</v>
      </c>
      <c r="D22" s="95">
        <v>520</v>
      </c>
      <c r="E22" s="420"/>
      <c r="F22" s="94" t="s">
        <v>36</v>
      </c>
      <c r="G22" s="95">
        <v>20</v>
      </c>
      <c r="H22" s="70"/>
      <c r="I22" s="94" t="s">
        <v>36</v>
      </c>
      <c r="J22" s="95">
        <v>10</v>
      </c>
      <c r="K22" s="70"/>
      <c r="L22" s="94" t="s">
        <v>36</v>
      </c>
      <c r="M22" s="95">
        <v>10</v>
      </c>
      <c r="N22" s="70"/>
      <c r="O22" s="94" t="s">
        <v>36</v>
      </c>
      <c r="P22" s="95">
        <v>10</v>
      </c>
      <c r="Q22" s="70"/>
      <c r="R22" s="175"/>
      <c r="S22" s="95"/>
      <c r="T22" s="108"/>
      <c r="U22" s="277" t="s">
        <v>218</v>
      </c>
      <c r="V22" s="95">
        <v>30</v>
      </c>
      <c r="W22" s="70"/>
      <c r="X22" s="94" t="s">
        <v>36</v>
      </c>
      <c r="Y22" s="95">
        <v>10</v>
      </c>
      <c r="Z22" s="70"/>
      <c r="AA22" s="90"/>
      <c r="AB22" s="627"/>
    </row>
    <row r="23" spans="1:33" ht="13.5" customHeight="1" x14ac:dyDescent="0.15">
      <c r="A23" s="637"/>
      <c r="B23" s="569"/>
      <c r="C23" s="136" t="s">
        <v>276</v>
      </c>
      <c r="D23" s="115">
        <v>210</v>
      </c>
      <c r="E23" s="421"/>
      <c r="F23" s="136" t="s">
        <v>36</v>
      </c>
      <c r="G23" s="115">
        <v>10</v>
      </c>
      <c r="H23" s="69"/>
      <c r="I23" s="136" t="s">
        <v>36</v>
      </c>
      <c r="J23" s="115">
        <v>10</v>
      </c>
      <c r="K23" s="69"/>
      <c r="L23" s="136" t="s">
        <v>36</v>
      </c>
      <c r="M23" s="115">
        <v>10</v>
      </c>
      <c r="N23" s="69"/>
      <c r="O23" s="166"/>
      <c r="P23" s="115"/>
      <c r="Q23" s="118"/>
      <c r="R23" s="166"/>
      <c r="S23" s="115"/>
      <c r="T23" s="118"/>
      <c r="U23" s="119"/>
      <c r="V23" s="115"/>
      <c r="W23" s="118"/>
      <c r="X23" s="119"/>
      <c r="Y23" s="115"/>
      <c r="Z23" s="118">
        <v>0</v>
      </c>
      <c r="AA23" s="90"/>
      <c r="AB23" s="627"/>
    </row>
    <row r="24" spans="1:33" s="141" customFormat="1" ht="13.5" customHeight="1" thickBot="1" x14ac:dyDescent="0.2">
      <c r="A24" s="630">
        <f>SUM(D24,G24,J24,M24,P24,S24,V24,Y24)</f>
        <v>10420</v>
      </c>
      <c r="B24" s="631"/>
      <c r="C24" s="137" t="s">
        <v>262</v>
      </c>
      <c r="D24" s="138">
        <f>SUM(D9:D23)</f>
        <v>8360</v>
      </c>
      <c r="E24" s="168">
        <f>SUM(E9:E23)</f>
        <v>0</v>
      </c>
      <c r="F24" s="137" t="s">
        <v>262</v>
      </c>
      <c r="G24" s="138">
        <f>SUM(G9:G23)</f>
        <v>380</v>
      </c>
      <c r="H24" s="168">
        <f>SUM(H9:H23)</f>
        <v>0</v>
      </c>
      <c r="I24" s="137" t="s">
        <v>262</v>
      </c>
      <c r="J24" s="138">
        <f>SUM(J9:J23)</f>
        <v>780</v>
      </c>
      <c r="K24" s="168">
        <f>SUM(K9:K23)</f>
        <v>0</v>
      </c>
      <c r="L24" s="137" t="s">
        <v>262</v>
      </c>
      <c r="M24" s="138">
        <f>SUM(M9:M23)</f>
        <v>200</v>
      </c>
      <c r="N24" s="168">
        <f>SUM(N9:N23)</f>
        <v>0</v>
      </c>
      <c r="O24" s="137" t="s">
        <v>262</v>
      </c>
      <c r="P24" s="138">
        <f>SUM(P9:P23)</f>
        <v>120</v>
      </c>
      <c r="Q24" s="168">
        <f>SUM(Q9:Q23)</f>
        <v>0</v>
      </c>
      <c r="R24" s="137" t="s">
        <v>262</v>
      </c>
      <c r="S24" s="138">
        <f>SUM(S9:S23)</f>
        <v>10</v>
      </c>
      <c r="T24" s="168">
        <f>SUM(T9:T23)</f>
        <v>0</v>
      </c>
      <c r="U24" s="137" t="s">
        <v>262</v>
      </c>
      <c r="V24" s="138">
        <f>SUM(V9:V23)</f>
        <v>360</v>
      </c>
      <c r="W24" s="168">
        <f>SUM(W9:W23)</f>
        <v>0</v>
      </c>
      <c r="X24" s="137" t="s">
        <v>262</v>
      </c>
      <c r="Y24" s="138">
        <f>SUM(Y9:Y23)</f>
        <v>210</v>
      </c>
      <c r="Z24" s="168">
        <f>SUM(Z9:Z23)</f>
        <v>0</v>
      </c>
      <c r="AA24" s="140"/>
      <c r="AB24" s="627"/>
    </row>
    <row r="25" spans="1:33" ht="13.5" customHeight="1" x14ac:dyDescent="0.15">
      <c r="A25" s="169"/>
      <c r="B25" s="170"/>
      <c r="C25" s="171"/>
      <c r="D25" s="143"/>
      <c r="E25" s="144"/>
      <c r="F25" s="171"/>
      <c r="G25" s="143"/>
      <c r="H25" s="172"/>
      <c r="I25" s="171"/>
      <c r="J25" s="143"/>
      <c r="K25" s="172"/>
      <c r="L25" s="173"/>
      <c r="M25" s="143"/>
      <c r="N25" s="172"/>
      <c r="O25" s="171"/>
      <c r="P25" s="143"/>
      <c r="Q25" s="172"/>
      <c r="R25" s="171"/>
      <c r="S25" s="143"/>
      <c r="T25" s="172"/>
      <c r="U25" s="173"/>
      <c r="V25" s="143"/>
      <c r="W25" s="172"/>
      <c r="X25" s="171"/>
      <c r="Y25" s="143"/>
      <c r="Z25" s="174"/>
      <c r="AA25" s="90"/>
      <c r="AB25" s="627"/>
    </row>
    <row r="26" spans="1:33" ht="13.5" customHeight="1" x14ac:dyDescent="0.15">
      <c r="A26" s="633" t="s">
        <v>343</v>
      </c>
      <c r="B26" s="176" t="s">
        <v>229</v>
      </c>
      <c r="C26" s="120" t="s">
        <v>277</v>
      </c>
      <c r="D26" s="101">
        <v>2640</v>
      </c>
      <c r="E26" s="73"/>
      <c r="F26" s="120" t="s">
        <v>36</v>
      </c>
      <c r="G26" s="101">
        <v>200</v>
      </c>
      <c r="H26" s="68"/>
      <c r="I26" s="177" t="s">
        <v>139</v>
      </c>
      <c r="J26" s="101">
        <v>650</v>
      </c>
      <c r="K26" s="68"/>
      <c r="L26" s="120" t="s">
        <v>36</v>
      </c>
      <c r="M26" s="101">
        <v>60</v>
      </c>
      <c r="N26" s="68"/>
      <c r="O26" s="177"/>
      <c r="P26" s="101"/>
      <c r="Q26" s="367"/>
      <c r="R26" s="177"/>
      <c r="S26" s="101"/>
      <c r="T26" s="367"/>
      <c r="U26" s="104"/>
      <c r="V26" s="101"/>
      <c r="W26" s="103"/>
      <c r="X26" s="120" t="s">
        <v>36</v>
      </c>
      <c r="Y26" s="101">
        <v>50</v>
      </c>
      <c r="Z26" s="68"/>
      <c r="AA26" s="90"/>
      <c r="AB26" s="627"/>
    </row>
    <row r="27" spans="1:33" ht="13.5" customHeight="1" x14ac:dyDescent="0.15">
      <c r="A27" s="626"/>
      <c r="B27" s="568" t="s">
        <v>230</v>
      </c>
      <c r="C27" s="94" t="s">
        <v>278</v>
      </c>
      <c r="D27" s="95">
        <v>250</v>
      </c>
      <c r="E27" s="71"/>
      <c r="F27" s="94" t="s">
        <v>36</v>
      </c>
      <c r="G27" s="95">
        <v>20</v>
      </c>
      <c r="H27" s="70"/>
      <c r="I27" s="94" t="s">
        <v>36</v>
      </c>
      <c r="J27" s="95">
        <v>30</v>
      </c>
      <c r="K27" s="70"/>
      <c r="L27" s="94" t="s">
        <v>36</v>
      </c>
      <c r="M27" s="95">
        <v>10</v>
      </c>
      <c r="N27" s="70"/>
      <c r="O27" s="94"/>
      <c r="P27" s="95"/>
      <c r="Q27" s="368"/>
      <c r="R27" s="175"/>
      <c r="S27" s="95"/>
      <c r="T27" s="108"/>
      <c r="U27" s="109"/>
      <c r="V27" s="95"/>
      <c r="W27" s="108"/>
      <c r="X27" s="94" t="s">
        <v>36</v>
      </c>
      <c r="Y27" s="95">
        <v>10</v>
      </c>
      <c r="Z27" s="70"/>
      <c r="AA27" s="90"/>
      <c r="AB27" s="627"/>
    </row>
    <row r="28" spans="1:33" ht="13.5" customHeight="1" x14ac:dyDescent="0.15">
      <c r="A28" s="626"/>
      <c r="B28" s="569"/>
      <c r="C28" s="136" t="s">
        <v>55</v>
      </c>
      <c r="D28" s="115">
        <v>40</v>
      </c>
      <c r="E28" s="69"/>
      <c r="F28" s="166"/>
      <c r="G28" s="115"/>
      <c r="H28" s="118"/>
      <c r="I28" s="166"/>
      <c r="J28" s="115"/>
      <c r="K28" s="178"/>
      <c r="L28" s="166"/>
      <c r="M28" s="115"/>
      <c r="N28" s="118"/>
      <c r="O28" s="166"/>
      <c r="P28" s="115"/>
      <c r="Q28" s="369"/>
      <c r="R28" s="166"/>
      <c r="S28" s="115"/>
      <c r="T28" s="118"/>
      <c r="U28" s="119"/>
      <c r="V28" s="115"/>
      <c r="W28" s="118"/>
      <c r="X28" s="119"/>
      <c r="Y28" s="115">
        <v>0</v>
      </c>
      <c r="Z28" s="118"/>
      <c r="AA28" s="90"/>
      <c r="AB28" s="627"/>
    </row>
    <row r="29" spans="1:33" ht="13.5" customHeight="1" x14ac:dyDescent="0.15">
      <c r="A29" s="626"/>
      <c r="B29" s="568" t="s">
        <v>231</v>
      </c>
      <c r="C29" s="94" t="s">
        <v>279</v>
      </c>
      <c r="D29" s="95">
        <v>140</v>
      </c>
      <c r="E29" s="71"/>
      <c r="F29" s="94" t="s">
        <v>36</v>
      </c>
      <c r="G29" s="95">
        <v>10</v>
      </c>
      <c r="H29" s="65"/>
      <c r="I29" s="160" t="s">
        <v>140</v>
      </c>
      <c r="J29" s="95">
        <v>180</v>
      </c>
      <c r="K29" s="65"/>
      <c r="L29" s="94" t="s">
        <v>36</v>
      </c>
      <c r="M29" s="95">
        <v>10</v>
      </c>
      <c r="N29" s="65"/>
      <c r="O29" s="94"/>
      <c r="P29" s="95"/>
      <c r="Q29" s="368"/>
      <c r="R29" s="175"/>
      <c r="S29" s="95"/>
      <c r="T29" s="108"/>
      <c r="U29" s="109"/>
      <c r="V29" s="95"/>
      <c r="W29" s="108"/>
      <c r="X29" s="94" t="s">
        <v>36</v>
      </c>
      <c r="Y29" s="95">
        <v>10</v>
      </c>
      <c r="Z29" s="65"/>
      <c r="AA29" s="90"/>
      <c r="AB29" s="627"/>
      <c r="AE29" s="90"/>
      <c r="AF29" s="90"/>
      <c r="AG29" s="90"/>
    </row>
    <row r="30" spans="1:33" ht="13.5" customHeight="1" x14ac:dyDescent="0.15">
      <c r="A30" s="626"/>
      <c r="B30" s="567"/>
      <c r="C30" s="120" t="s">
        <v>280</v>
      </c>
      <c r="D30" s="101">
        <v>190</v>
      </c>
      <c r="E30" s="68"/>
      <c r="F30" s="120" t="s">
        <v>36</v>
      </c>
      <c r="G30" s="101">
        <v>30</v>
      </c>
      <c r="H30" s="68"/>
      <c r="I30" s="102"/>
      <c r="J30" s="101"/>
      <c r="K30" s="228"/>
      <c r="L30" s="120" t="s">
        <v>36</v>
      </c>
      <c r="M30" s="101">
        <v>10</v>
      </c>
      <c r="N30" s="68"/>
      <c r="O30" s="120"/>
      <c r="P30" s="101"/>
      <c r="Q30" s="367"/>
      <c r="R30" s="102"/>
      <c r="S30" s="101"/>
      <c r="T30" s="103"/>
      <c r="U30" s="104"/>
      <c r="V30" s="101"/>
      <c r="W30" s="103"/>
      <c r="X30" s="120" t="s">
        <v>36</v>
      </c>
      <c r="Y30" s="101">
        <v>10</v>
      </c>
      <c r="Z30" s="65"/>
      <c r="AA30" s="90"/>
      <c r="AB30" s="627"/>
      <c r="AE30" s="90"/>
      <c r="AF30" s="90"/>
      <c r="AG30" s="90"/>
    </row>
    <row r="31" spans="1:33" ht="13.5" customHeight="1" x14ac:dyDescent="0.15">
      <c r="A31" s="626"/>
      <c r="B31" s="253" t="s">
        <v>232</v>
      </c>
      <c r="C31" s="256" t="s">
        <v>281</v>
      </c>
      <c r="D31" s="255">
        <v>50</v>
      </c>
      <c r="E31" s="73"/>
      <c r="F31" s="256" t="s">
        <v>36</v>
      </c>
      <c r="G31" s="255">
        <v>20</v>
      </c>
      <c r="H31" s="73"/>
      <c r="I31" s="281"/>
      <c r="J31" s="255"/>
      <c r="K31" s="282"/>
      <c r="L31" s="256" t="s">
        <v>36</v>
      </c>
      <c r="M31" s="255">
        <v>20</v>
      </c>
      <c r="N31" s="73"/>
      <c r="O31" s="281"/>
      <c r="P31" s="255"/>
      <c r="Q31" s="258"/>
      <c r="R31" s="281"/>
      <c r="S31" s="255"/>
      <c r="T31" s="258"/>
      <c r="U31" s="283"/>
      <c r="V31" s="255"/>
      <c r="W31" s="258"/>
      <c r="X31" s="283"/>
      <c r="Y31" s="255">
        <v>0</v>
      </c>
      <c r="Z31" s="258"/>
      <c r="AA31" s="90"/>
      <c r="AB31" s="627"/>
      <c r="AE31" s="121"/>
      <c r="AF31" s="121"/>
      <c r="AG31" s="121"/>
    </row>
    <row r="32" spans="1:33" s="141" customFormat="1" ht="13.5" customHeight="1" thickBot="1" x14ac:dyDescent="0.2">
      <c r="A32" s="634">
        <f>SUM(D32,G32,J32,M32,P32,S32,V32,Y32)</f>
        <v>4640</v>
      </c>
      <c r="B32" s="635"/>
      <c r="C32" s="167" t="s">
        <v>262</v>
      </c>
      <c r="D32" s="138">
        <f>SUM(D26:D31)</f>
        <v>3310</v>
      </c>
      <c r="E32" s="168">
        <f>SUM(E26:E31)</f>
        <v>0</v>
      </c>
      <c r="F32" s="167" t="s">
        <v>262</v>
      </c>
      <c r="G32" s="138">
        <f>SUM(G26:G31)</f>
        <v>280</v>
      </c>
      <c r="H32" s="168">
        <f>SUM(H26:H31)</f>
        <v>0</v>
      </c>
      <c r="I32" s="167" t="s">
        <v>262</v>
      </c>
      <c r="J32" s="138">
        <f>SUM(J26:J31)</f>
        <v>860</v>
      </c>
      <c r="K32" s="168">
        <f>SUM(K26:K31)</f>
        <v>0</v>
      </c>
      <c r="L32" s="167" t="s">
        <v>262</v>
      </c>
      <c r="M32" s="138">
        <f>SUM(M26:M31)</f>
        <v>110</v>
      </c>
      <c r="N32" s="168">
        <f>SUM(N26:N31)</f>
        <v>0</v>
      </c>
      <c r="O32" s="167" t="s">
        <v>262</v>
      </c>
      <c r="P32" s="138">
        <f>SUM(P26:P31)</f>
        <v>0</v>
      </c>
      <c r="Q32" s="168">
        <f>SUM(Q26:Q31)</f>
        <v>0</v>
      </c>
      <c r="R32" s="167" t="s">
        <v>262</v>
      </c>
      <c r="S32" s="138">
        <f>SUM(S26:S31)</f>
        <v>0</v>
      </c>
      <c r="T32" s="168">
        <f>SUM(T26:T31)</f>
        <v>0</v>
      </c>
      <c r="U32" s="167" t="s">
        <v>262</v>
      </c>
      <c r="V32" s="138">
        <f>SUM(V26:V31)</f>
        <v>0</v>
      </c>
      <c r="W32" s="168">
        <f>SUM(W26:W31)</f>
        <v>0</v>
      </c>
      <c r="X32" s="167" t="s">
        <v>262</v>
      </c>
      <c r="Y32" s="138">
        <f>SUM(Y26:Y31)</f>
        <v>80</v>
      </c>
      <c r="Z32" s="168">
        <f>SUM(Z26:Z31)</f>
        <v>0</v>
      </c>
      <c r="AA32" s="140"/>
      <c r="AB32" s="627"/>
      <c r="AE32" s="179"/>
      <c r="AF32" s="179"/>
      <c r="AG32" s="179"/>
    </row>
    <row r="33" spans="1:28" ht="13.5" customHeight="1" x14ac:dyDescent="0.15">
      <c r="A33" s="180"/>
      <c r="B33" s="181"/>
      <c r="C33" s="142"/>
      <c r="D33" s="143"/>
      <c r="E33" s="144"/>
      <c r="F33" s="142"/>
      <c r="G33" s="143"/>
      <c r="H33" s="144"/>
      <c r="I33" s="142"/>
      <c r="J33" s="143"/>
      <c r="K33" s="144"/>
      <c r="L33" s="142"/>
      <c r="M33" s="143"/>
      <c r="N33" s="144"/>
      <c r="O33" s="142"/>
      <c r="P33" s="143"/>
      <c r="Q33" s="144"/>
      <c r="R33" s="142"/>
      <c r="S33" s="143"/>
      <c r="T33" s="144"/>
      <c r="U33" s="182"/>
      <c r="V33" s="143"/>
      <c r="W33" s="144"/>
      <c r="X33" s="182"/>
      <c r="Y33" s="143"/>
      <c r="Z33" s="146"/>
      <c r="AA33" s="90"/>
      <c r="AB33" s="627"/>
    </row>
    <row r="34" spans="1:28" s="141" customFormat="1" ht="13.5" customHeight="1" thickBot="1" x14ac:dyDescent="0.2">
      <c r="A34" s="619">
        <f>SUM(D34,G34,J34,M34,P34,S34,V34,Y34)</f>
        <v>15060</v>
      </c>
      <c r="B34" s="620"/>
      <c r="C34" s="137" t="s">
        <v>263</v>
      </c>
      <c r="D34" s="138">
        <f>SUM(D24,D32)</f>
        <v>11670</v>
      </c>
      <c r="E34" s="139">
        <f>SUM(E24,E32)</f>
        <v>0</v>
      </c>
      <c r="F34" s="137" t="s">
        <v>263</v>
      </c>
      <c r="G34" s="138">
        <f>SUM(G24,G32)</f>
        <v>660</v>
      </c>
      <c r="H34" s="139">
        <f>SUM(H24,H32)</f>
        <v>0</v>
      </c>
      <c r="I34" s="137" t="s">
        <v>263</v>
      </c>
      <c r="J34" s="138">
        <f>SUM(J24,J32)</f>
        <v>1640</v>
      </c>
      <c r="K34" s="139">
        <f>SUM(K24,K32)</f>
        <v>0</v>
      </c>
      <c r="L34" s="137" t="s">
        <v>263</v>
      </c>
      <c r="M34" s="138">
        <f>SUM(M24,M32)</f>
        <v>310</v>
      </c>
      <c r="N34" s="139">
        <f>SUM(N24,N32)</f>
        <v>0</v>
      </c>
      <c r="O34" s="137" t="s">
        <v>263</v>
      </c>
      <c r="P34" s="138">
        <f>SUM(P24,P32)</f>
        <v>120</v>
      </c>
      <c r="Q34" s="139">
        <f>SUM(Q24,Q32)</f>
        <v>0</v>
      </c>
      <c r="R34" s="137" t="s">
        <v>263</v>
      </c>
      <c r="S34" s="138">
        <f>SUM(S24,S32)</f>
        <v>10</v>
      </c>
      <c r="T34" s="139">
        <f>SUM(T24,T32)</f>
        <v>0</v>
      </c>
      <c r="U34" s="137" t="s">
        <v>263</v>
      </c>
      <c r="V34" s="138">
        <f>SUM(V24,V32)</f>
        <v>360</v>
      </c>
      <c r="W34" s="139">
        <f>SUM(W24,W32)</f>
        <v>0</v>
      </c>
      <c r="X34" s="137" t="s">
        <v>263</v>
      </c>
      <c r="Y34" s="138">
        <f>SUM(Y24,Y32)</f>
        <v>290</v>
      </c>
      <c r="Z34" s="139">
        <f>SUM(Z24,Z32)</f>
        <v>0</v>
      </c>
      <c r="AA34" s="140"/>
      <c r="AB34" s="627"/>
    </row>
    <row r="35" spans="1:28" ht="13.5" customHeight="1" x14ac:dyDescent="0.15">
      <c r="AB35" s="627"/>
    </row>
    <row r="36" spans="1:28" ht="13.5" customHeight="1" x14ac:dyDescent="0.15">
      <c r="A36" s="183" t="s">
        <v>503</v>
      </c>
      <c r="B36" s="184"/>
      <c r="C36" s="149"/>
      <c r="D36" s="149"/>
      <c r="E36" s="150"/>
      <c r="F36" s="149"/>
      <c r="G36" s="149"/>
      <c r="H36" s="150"/>
      <c r="I36" s="149"/>
      <c r="J36" s="149"/>
      <c r="K36" s="150"/>
      <c r="L36" s="149"/>
      <c r="M36" s="149"/>
      <c r="N36" s="150"/>
      <c r="O36" s="149"/>
      <c r="P36" s="149"/>
      <c r="Q36" s="150"/>
      <c r="R36" s="149"/>
      <c r="S36" s="149"/>
      <c r="T36" s="150"/>
      <c r="U36" s="149"/>
      <c r="V36" s="149"/>
      <c r="W36" s="150"/>
      <c r="X36" s="151"/>
      <c r="Y36" s="151"/>
      <c r="Z36" s="150"/>
      <c r="AA36" s="90"/>
      <c r="AB36" s="627"/>
    </row>
    <row r="37" spans="1:28" ht="13.5" customHeight="1" x14ac:dyDescent="0.15">
      <c r="A37" s="185" t="s">
        <v>176</v>
      </c>
      <c r="B37" s="148"/>
      <c r="C37" s="149"/>
      <c r="D37" s="149"/>
      <c r="E37" s="152"/>
      <c r="F37" s="149"/>
      <c r="G37" s="149"/>
      <c r="H37" s="152"/>
      <c r="I37" s="149"/>
      <c r="J37" s="149"/>
      <c r="K37" s="152"/>
      <c r="L37" s="149"/>
      <c r="M37" s="149"/>
      <c r="N37" s="152"/>
      <c r="O37" s="149"/>
      <c r="P37" s="149"/>
      <c r="Q37" s="152"/>
      <c r="R37" s="149"/>
      <c r="S37" s="149"/>
      <c r="T37" s="152"/>
      <c r="U37" s="149"/>
      <c r="V37" s="149"/>
      <c r="W37" s="152"/>
      <c r="X37" s="149"/>
      <c r="Y37" s="149"/>
      <c r="Z37" s="150"/>
      <c r="AA37" s="90"/>
      <c r="AB37" s="627"/>
    </row>
    <row r="38" spans="1:28" ht="13.5" customHeight="1" x14ac:dyDescent="0.15">
      <c r="A38" s="153"/>
      <c r="B38" s="186"/>
      <c r="C38" s="153"/>
      <c r="D38" s="121"/>
      <c r="E38" s="121"/>
      <c r="F38" s="121"/>
      <c r="G38" s="121"/>
      <c r="H38" s="121"/>
      <c r="I38" s="121"/>
      <c r="J38" s="121"/>
      <c r="K38" s="121"/>
      <c r="L38" s="121"/>
      <c r="M38" s="121"/>
      <c r="N38" s="121"/>
      <c r="O38" s="121"/>
      <c r="P38" s="121"/>
      <c r="Q38" s="121"/>
      <c r="R38" s="121"/>
      <c r="S38" s="121"/>
      <c r="T38" s="121"/>
      <c r="U38" s="121"/>
      <c r="V38" s="121"/>
      <c r="W38" s="121"/>
      <c r="X38" s="121"/>
      <c r="Y38" s="154"/>
      <c r="Z38" s="155"/>
      <c r="AB38" s="627"/>
    </row>
    <row r="39" spans="1:28" ht="13.5" customHeight="1" x14ac:dyDescent="0.15">
      <c r="A39" s="153"/>
      <c r="B39" s="186"/>
      <c r="C39" s="153"/>
      <c r="D39" s="121"/>
      <c r="E39" s="121"/>
      <c r="F39" s="121"/>
      <c r="G39" s="121"/>
      <c r="H39" s="121"/>
      <c r="I39" s="121"/>
      <c r="J39" s="121"/>
      <c r="K39" s="121"/>
      <c r="L39" s="121"/>
      <c r="M39" s="121"/>
      <c r="N39" s="121"/>
      <c r="O39" s="121"/>
      <c r="P39" s="121"/>
      <c r="Q39" s="121"/>
      <c r="R39" s="121"/>
      <c r="S39" s="121"/>
      <c r="T39" s="121"/>
      <c r="U39" s="121"/>
      <c r="V39" s="121"/>
      <c r="W39" s="121"/>
      <c r="X39" s="121"/>
      <c r="Y39" s="154"/>
      <c r="Z39" s="155"/>
      <c r="AB39" s="627"/>
    </row>
    <row r="40" spans="1:28" ht="13.5" customHeight="1" x14ac:dyDescent="0.15">
      <c r="A40" s="153"/>
      <c r="B40" s="186"/>
      <c r="C40" s="153"/>
      <c r="D40" s="121"/>
      <c r="E40" s="121"/>
      <c r="F40" s="121"/>
      <c r="G40" s="121"/>
      <c r="H40" s="121"/>
      <c r="I40" s="121"/>
      <c r="J40" s="121"/>
      <c r="K40" s="121"/>
      <c r="L40" s="121"/>
      <c r="M40" s="121"/>
      <c r="N40" s="121"/>
      <c r="O40" s="121"/>
      <c r="P40" s="121"/>
      <c r="Q40" s="121"/>
      <c r="R40" s="121"/>
      <c r="S40" s="121"/>
      <c r="T40" s="121"/>
      <c r="U40" s="121"/>
      <c r="V40" s="121"/>
      <c r="W40" s="121"/>
      <c r="X40" s="121"/>
      <c r="Y40" s="154"/>
      <c r="Z40" s="155"/>
      <c r="AB40" s="627"/>
    </row>
    <row r="41" spans="1:28" ht="13.5" customHeight="1" x14ac:dyDescent="0.15">
      <c r="AB41" s="627"/>
    </row>
    <row r="42" spans="1:28" ht="13.5" customHeight="1" x14ac:dyDescent="0.15">
      <c r="AB42" s="627"/>
    </row>
    <row r="43" spans="1:28" ht="13.5" customHeight="1" x14ac:dyDescent="0.15">
      <c r="AB43" s="627"/>
    </row>
    <row r="44" spans="1:28" ht="13.5" customHeight="1" x14ac:dyDescent="0.15">
      <c r="AB44" s="627"/>
    </row>
    <row r="45" spans="1:28" ht="13.5" customHeight="1" x14ac:dyDescent="0.15">
      <c r="AB45" s="627"/>
    </row>
    <row r="46" spans="1:28" ht="13.5" customHeight="1" x14ac:dyDescent="0.15"/>
    <row r="47" spans="1:28" ht="13.5" customHeight="1" x14ac:dyDescent="0.15"/>
    <row r="54" spans="25:26" x14ac:dyDescent="0.15">
      <c r="Y54" s="570" t="str">
        <f>市郡別!S38</f>
        <v>(2025年4月)</v>
      </c>
      <c r="Z54" s="570"/>
    </row>
  </sheetData>
  <mergeCells count="25">
    <mergeCell ref="Z2:Z5"/>
    <mergeCell ref="B17:B21"/>
    <mergeCell ref="H1:L1"/>
    <mergeCell ref="A1:G1"/>
    <mergeCell ref="O3:Q5"/>
    <mergeCell ref="A7:B8"/>
    <mergeCell ref="H2:L5"/>
    <mergeCell ref="A26:A31"/>
    <mergeCell ref="Y54:Z54"/>
    <mergeCell ref="B27:B28"/>
    <mergeCell ref="B29:B30"/>
    <mergeCell ref="A34:B34"/>
    <mergeCell ref="B22:B23"/>
    <mergeCell ref="A32:B32"/>
    <mergeCell ref="A9:A23"/>
    <mergeCell ref="AB14:AB45"/>
    <mergeCell ref="AB9:AB11"/>
    <mergeCell ref="R3:T5"/>
    <mergeCell ref="G2:G5"/>
    <mergeCell ref="B9:B16"/>
    <mergeCell ref="A24:B24"/>
    <mergeCell ref="A2:F5"/>
    <mergeCell ref="M2:N5"/>
    <mergeCell ref="AB12:AB13"/>
    <mergeCell ref="U2:Y5"/>
  </mergeCells>
  <phoneticPr fontId="5"/>
  <conditionalFormatting sqref="E26:E31">
    <cfRule type="cellIs" dxfId="30" priority="25" stopIfTrue="1" operator="greaterThan">
      <formula>D26</formula>
    </cfRule>
  </conditionalFormatting>
  <conditionalFormatting sqref="K30">
    <cfRule type="cellIs" dxfId="29" priority="23" stopIfTrue="1" operator="greaterThan">
      <formula>J30</formula>
    </cfRule>
  </conditionalFormatting>
  <conditionalFormatting sqref="N18">
    <cfRule type="cellIs" dxfId="28" priority="22" stopIfTrue="1" operator="greaterThan">
      <formula>M18</formula>
    </cfRule>
  </conditionalFormatting>
  <conditionalFormatting sqref="Q29:Q30 Q26:Q27">
    <cfRule type="cellIs" dxfId="27" priority="20" stopIfTrue="1" operator="greaterThan">
      <formula>P26</formula>
    </cfRule>
  </conditionalFormatting>
  <conditionalFormatting sqref="T26">
    <cfRule type="cellIs" dxfId="26" priority="19" stopIfTrue="1" operator="greaterThan">
      <formula>S26</formula>
    </cfRule>
  </conditionalFormatting>
  <conditionalFormatting sqref="Z29:Z30 Z26:Z27 Z21:Z22 Z19 Z9:Z17 W22 W17 W11 W9 T9 Q19 Q17 Q14:Q15 Q11 Q9 N29:N31 N26:N27 N21:N23 N19 N9:N17 K21:K23 K17:K19 K14:K15 K11 K9 K26:K27 K29 H29:H31 H26:H27 H21:H23 H9:H19 Q21:Q22">
    <cfRule type="cellIs" dxfId="25" priority="2" stopIfTrue="1" operator="greaterThan">
      <formula>G9</formula>
    </cfRule>
  </conditionalFormatting>
  <conditionalFormatting sqref="W14">
    <cfRule type="cellIs" dxfId="24" priority="1" stopIfTrue="1" operator="greaterThan">
      <formula>V14</formula>
    </cfRule>
  </conditionalFormatting>
  <dataValidations count="3">
    <dataValidation type="whole" allowBlank="1" showInputMessage="1" showErrorMessage="1" errorTitle="部数オーバー！" error="入力部数が持ち部数を超えていますので入力しなおしてください。" sqref="AC35:IV35" xr:uid="{8DC91F90-346B-46C0-BF73-254F38D9F43F}">
      <formula1>5</formula1>
      <formula2>AB45</formula2>
    </dataValidation>
    <dataValidation allowBlank="1" showInputMessage="1" sqref="B33 Y52:Z55 C8:Z8 M1:Z7 AB12 C6:L7 A6:A7 B22 A9 B6 I1:L1 A1:A2 G2 H1:H2 B24:B27 B31 B29 AB46:AB65536 AC26:IV34 AC1:IV24 AB1:AB9 C9:E65536 Y57:Z65536 F9:Z31 B17 A24:A65536 Y32:Z50 AA1:AA1048576 F32:X65536 AB14 B35:B65536 AC36:IV65536" xr:uid="{903E07E9-6A32-41D0-B8D1-C7DDB38FD26B}"/>
    <dataValidation type="whole" allowBlank="1" showInputMessage="1" showErrorMessage="1" errorTitle="部数オーバー！" error="入力部数が持ち部数を超えていますので入力しなおしてください。" sqref="AC25:IV25" xr:uid="{DED922F3-7B6B-4775-98FC-689EE4F8756C}">
      <formula1>5</formula1>
      <formula2>#REF!</formula2>
    </dataValidation>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rowBreaks count="1" manualBreakCount="1">
    <brk id="54" max="27"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F1F876-DB83-496E-93E6-DB6807ACE47A}">
  <sheetPr codeName="Sheet5"/>
  <dimension ref="A1:AF54"/>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28"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28"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28" ht="13.5" customHeight="1" x14ac:dyDescent="0.15">
      <c r="A3" s="615"/>
      <c r="B3" s="616"/>
      <c r="C3" s="616"/>
      <c r="D3" s="616"/>
      <c r="E3" s="616"/>
      <c r="F3" s="616"/>
      <c r="G3" s="602"/>
      <c r="H3" s="607"/>
      <c r="I3" s="608"/>
      <c r="J3" s="608"/>
      <c r="K3" s="608"/>
      <c r="L3" s="609"/>
      <c r="M3" s="563"/>
      <c r="N3" s="564"/>
      <c r="O3" s="583">
        <f>SUM(E44,H44,K44,N44,Q44,T44,W44,Z44)</f>
        <v>0</v>
      </c>
      <c r="P3" s="584"/>
      <c r="Q3" s="585"/>
      <c r="R3" s="592">
        <f>市郡別!M3</f>
        <v>0</v>
      </c>
      <c r="S3" s="593"/>
      <c r="T3" s="594"/>
      <c r="U3" s="574"/>
      <c r="V3" s="575"/>
      <c r="W3" s="575"/>
      <c r="X3" s="575"/>
      <c r="Y3" s="576"/>
      <c r="Z3" s="581"/>
    </row>
    <row r="4" spans="1:28"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28" ht="13.5" customHeight="1" thickBot="1" x14ac:dyDescent="0.2">
      <c r="A5" s="638"/>
      <c r="B5" s="639"/>
      <c r="C5" s="639"/>
      <c r="D5" s="639"/>
      <c r="E5" s="639"/>
      <c r="F5" s="639"/>
      <c r="G5" s="603"/>
      <c r="H5" s="610"/>
      <c r="I5" s="611"/>
      <c r="J5" s="611"/>
      <c r="K5" s="611"/>
      <c r="L5" s="612"/>
      <c r="M5" s="565"/>
      <c r="N5" s="566"/>
      <c r="O5" s="589"/>
      <c r="P5" s="590"/>
      <c r="Q5" s="591"/>
      <c r="R5" s="598"/>
      <c r="S5" s="599"/>
      <c r="T5" s="600"/>
      <c r="U5" s="577"/>
      <c r="V5" s="578"/>
      <c r="W5" s="578"/>
      <c r="X5" s="578"/>
      <c r="Y5" s="579"/>
      <c r="Z5" s="582"/>
    </row>
    <row r="6" spans="1:28" ht="7.5" customHeight="1" thickBot="1" x14ac:dyDescent="0.2"/>
    <row r="7" spans="1:28"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28"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28" ht="13.5" customHeight="1" x14ac:dyDescent="0.15">
      <c r="A9" s="626" t="s">
        <v>211</v>
      </c>
      <c r="B9" s="568" t="s">
        <v>233</v>
      </c>
      <c r="C9" s="105" t="s">
        <v>282</v>
      </c>
      <c r="D9" s="95">
        <v>1740</v>
      </c>
      <c r="E9" s="65"/>
      <c r="F9" s="379" t="s">
        <v>347</v>
      </c>
      <c r="G9" s="30">
        <v>60</v>
      </c>
      <c r="H9" s="65"/>
      <c r="I9" s="159" t="s">
        <v>56</v>
      </c>
      <c r="J9" s="92">
        <v>300</v>
      </c>
      <c r="K9" s="65"/>
      <c r="L9" s="159" t="s">
        <v>56</v>
      </c>
      <c r="M9" s="92">
        <v>40</v>
      </c>
      <c r="N9" s="65"/>
      <c r="O9" s="159" t="s">
        <v>57</v>
      </c>
      <c r="P9" s="92">
        <v>10</v>
      </c>
      <c r="Q9" s="65"/>
      <c r="R9" s="379" t="s">
        <v>347</v>
      </c>
      <c r="S9" s="30">
        <v>10</v>
      </c>
      <c r="T9" s="65"/>
      <c r="U9" s="113"/>
      <c r="V9" s="92"/>
      <c r="W9" s="112"/>
      <c r="X9" s="159" t="s">
        <v>57</v>
      </c>
      <c r="Y9" s="92">
        <v>60</v>
      </c>
      <c r="Z9" s="65"/>
      <c r="AA9" s="90"/>
      <c r="AB9" s="528" t="s">
        <v>157</v>
      </c>
    </row>
    <row r="10" spans="1:28" ht="13.5" customHeight="1" x14ac:dyDescent="0.15">
      <c r="A10" s="626"/>
      <c r="B10" s="567"/>
      <c r="C10" s="91" t="s">
        <v>283</v>
      </c>
      <c r="D10" s="92">
        <v>60</v>
      </c>
      <c r="E10" s="65"/>
      <c r="F10" s="110" t="s">
        <v>36</v>
      </c>
      <c r="G10" s="92">
        <v>10</v>
      </c>
      <c r="H10" s="65"/>
      <c r="I10" s="110" t="s">
        <v>36</v>
      </c>
      <c r="J10" s="92">
        <v>10</v>
      </c>
      <c r="K10" s="65"/>
      <c r="L10" s="111"/>
      <c r="M10" s="92"/>
      <c r="N10" s="112"/>
      <c r="O10" s="111"/>
      <c r="P10" s="92"/>
      <c r="Q10" s="112"/>
      <c r="R10" s="111"/>
      <c r="S10" s="92"/>
      <c r="T10" s="112"/>
      <c r="U10" s="113"/>
      <c r="V10" s="92"/>
      <c r="W10" s="112"/>
      <c r="X10" s="113"/>
      <c r="Y10" s="92"/>
      <c r="Z10" s="112"/>
      <c r="AA10" s="90"/>
      <c r="AB10" s="528"/>
    </row>
    <row r="11" spans="1:28" ht="13.5" customHeight="1" x14ac:dyDescent="0.15">
      <c r="A11" s="626"/>
      <c r="B11" s="569"/>
      <c r="C11" s="97" t="s">
        <v>177</v>
      </c>
      <c r="D11" s="101">
        <v>500</v>
      </c>
      <c r="E11" s="69"/>
      <c r="F11" s="120" t="s">
        <v>36</v>
      </c>
      <c r="G11" s="101">
        <v>10</v>
      </c>
      <c r="H11" s="68"/>
      <c r="I11" s="393"/>
      <c r="J11" s="101"/>
      <c r="K11" s="103"/>
      <c r="L11" s="393"/>
      <c r="M11" s="101"/>
      <c r="N11" s="103"/>
      <c r="O11" s="393"/>
      <c r="P11" s="101"/>
      <c r="Q11" s="103"/>
      <c r="R11" s="393"/>
      <c r="S11" s="101"/>
      <c r="T11" s="103"/>
      <c r="U11" s="104"/>
      <c r="V11" s="101"/>
      <c r="W11" s="103"/>
      <c r="X11" s="104"/>
      <c r="Y11" s="101"/>
      <c r="Z11" s="103"/>
      <c r="AA11" s="90"/>
      <c r="AB11" s="528"/>
    </row>
    <row r="12" spans="1:28" ht="13.5" customHeight="1" x14ac:dyDescent="0.15">
      <c r="A12" s="626"/>
      <c r="B12" s="253" t="s">
        <v>234</v>
      </c>
      <c r="C12" s="254" t="s">
        <v>284</v>
      </c>
      <c r="D12" s="255">
        <v>1350</v>
      </c>
      <c r="E12" s="73"/>
      <c r="F12" s="256" t="s">
        <v>36</v>
      </c>
      <c r="G12" s="255">
        <v>30</v>
      </c>
      <c r="H12" s="373"/>
      <c r="I12" s="257" t="s">
        <v>141</v>
      </c>
      <c r="J12" s="255">
        <v>180</v>
      </c>
      <c r="K12" s="73"/>
      <c r="L12" s="256" t="s">
        <v>36</v>
      </c>
      <c r="M12" s="255">
        <v>10</v>
      </c>
      <c r="N12" s="73"/>
      <c r="O12" s="256" t="s">
        <v>36</v>
      </c>
      <c r="P12" s="255">
        <v>10</v>
      </c>
      <c r="Q12" s="73"/>
      <c r="R12" s="256" t="s">
        <v>36</v>
      </c>
      <c r="S12" s="255">
        <v>10</v>
      </c>
      <c r="T12" s="73"/>
      <c r="U12" s="399"/>
      <c r="V12" s="255">
        <v>0</v>
      </c>
      <c r="W12" s="258"/>
      <c r="X12" s="256" t="s">
        <v>36</v>
      </c>
      <c r="Y12" s="255">
        <v>20</v>
      </c>
      <c r="Z12" s="73"/>
      <c r="AA12" s="90"/>
      <c r="AB12" s="390">
        <v>4</v>
      </c>
    </row>
    <row r="13" spans="1:28" ht="13.5" customHeight="1" x14ac:dyDescent="0.15">
      <c r="A13" s="626"/>
      <c r="B13" s="568" t="s">
        <v>235</v>
      </c>
      <c r="C13" s="91" t="s">
        <v>285</v>
      </c>
      <c r="D13" s="92">
        <v>1070</v>
      </c>
      <c r="E13" s="71"/>
      <c r="F13" s="159" t="s">
        <v>218</v>
      </c>
      <c r="G13" s="92">
        <v>20</v>
      </c>
      <c r="H13" s="70"/>
      <c r="I13" s="159" t="s">
        <v>178</v>
      </c>
      <c r="J13" s="92">
        <v>220</v>
      </c>
      <c r="K13" s="71"/>
      <c r="L13" s="159" t="s">
        <v>36</v>
      </c>
      <c r="M13" s="92">
        <v>20</v>
      </c>
      <c r="N13" s="71"/>
      <c r="O13" s="259" t="s">
        <v>36</v>
      </c>
      <c r="P13" s="92">
        <v>10</v>
      </c>
      <c r="Q13" s="70"/>
      <c r="R13" s="159"/>
      <c r="S13" s="260"/>
      <c r="T13" s="124"/>
      <c r="U13" s="113"/>
      <c r="V13" s="92"/>
      <c r="W13" s="112"/>
      <c r="X13" s="110" t="s">
        <v>36</v>
      </c>
      <c r="Y13" s="92">
        <v>20</v>
      </c>
      <c r="Z13" s="71"/>
      <c r="AA13" s="90"/>
      <c r="AB13" s="390"/>
    </row>
    <row r="14" spans="1:28" ht="13.5" customHeight="1" x14ac:dyDescent="0.15">
      <c r="A14" s="626"/>
      <c r="B14" s="567"/>
      <c r="C14" s="91" t="s">
        <v>286</v>
      </c>
      <c r="D14" s="92">
        <v>140</v>
      </c>
      <c r="E14" s="65"/>
      <c r="F14" s="110" t="s">
        <v>36</v>
      </c>
      <c r="G14" s="92">
        <v>10</v>
      </c>
      <c r="H14" s="65"/>
      <c r="I14" s="110" t="s">
        <v>36</v>
      </c>
      <c r="J14" s="92">
        <v>10</v>
      </c>
      <c r="K14" s="65"/>
      <c r="L14" s="233"/>
      <c r="M14" s="388"/>
      <c r="N14" s="112"/>
      <c r="O14" s="111"/>
      <c r="P14" s="92"/>
      <c r="Q14" s="112"/>
      <c r="R14" s="111"/>
      <c r="S14" s="92"/>
      <c r="T14" s="112"/>
      <c r="U14" s="113"/>
      <c r="V14" s="92"/>
      <c r="W14" s="112"/>
      <c r="X14" s="113"/>
      <c r="Y14" s="92"/>
      <c r="Z14" s="112"/>
      <c r="AA14" s="90"/>
      <c r="AB14" s="627" t="s">
        <v>336</v>
      </c>
    </row>
    <row r="15" spans="1:28" ht="13.5" customHeight="1" x14ac:dyDescent="0.15">
      <c r="A15" s="626"/>
      <c r="B15" s="567"/>
      <c r="C15" s="91" t="s">
        <v>287</v>
      </c>
      <c r="D15" s="92">
        <v>520</v>
      </c>
      <c r="E15" s="65"/>
      <c r="F15" s="110" t="s">
        <v>36</v>
      </c>
      <c r="G15" s="92">
        <v>20</v>
      </c>
      <c r="H15" s="65"/>
      <c r="I15" s="111"/>
      <c r="J15" s="92"/>
      <c r="K15" s="112"/>
      <c r="L15" s="205"/>
      <c r="M15" s="384"/>
      <c r="N15" s="67"/>
      <c r="O15" s="110" t="s">
        <v>36</v>
      </c>
      <c r="P15" s="92">
        <v>10</v>
      </c>
      <c r="Q15" s="65"/>
      <c r="R15" s="111"/>
      <c r="S15" s="92"/>
      <c r="T15" s="112"/>
      <c r="U15" s="113"/>
      <c r="V15" s="92"/>
      <c r="W15" s="112"/>
      <c r="X15" s="110" t="s">
        <v>36</v>
      </c>
      <c r="Y15" s="92">
        <v>10</v>
      </c>
      <c r="Z15" s="65"/>
      <c r="AA15" s="90"/>
      <c r="AB15" s="627"/>
    </row>
    <row r="16" spans="1:28" ht="13.5" customHeight="1" x14ac:dyDescent="0.15">
      <c r="A16" s="626"/>
      <c r="B16" s="567"/>
      <c r="C16" s="91" t="s">
        <v>288</v>
      </c>
      <c r="D16" s="92">
        <v>410</v>
      </c>
      <c r="E16" s="65"/>
      <c r="F16" s="111"/>
      <c r="G16" s="92"/>
      <c r="H16" s="112"/>
      <c r="I16" s="111"/>
      <c r="J16" s="92"/>
      <c r="K16" s="112"/>
      <c r="L16" s="111"/>
      <c r="M16" s="92"/>
      <c r="N16" s="112"/>
      <c r="O16" s="111"/>
      <c r="P16" s="92"/>
      <c r="Q16" s="112"/>
      <c r="R16" s="111"/>
      <c r="S16" s="92"/>
      <c r="T16" s="112"/>
      <c r="U16" s="113"/>
      <c r="V16" s="92"/>
      <c r="W16" s="112"/>
      <c r="X16" s="113"/>
      <c r="Y16" s="92"/>
      <c r="Z16" s="112"/>
      <c r="AA16" s="90"/>
      <c r="AB16" s="627"/>
    </row>
    <row r="17" spans="1:32" ht="13.5" customHeight="1" x14ac:dyDescent="0.15">
      <c r="A17" s="626"/>
      <c r="B17" s="567"/>
      <c r="C17" s="91" t="s">
        <v>289</v>
      </c>
      <c r="D17" s="92">
        <v>590</v>
      </c>
      <c r="E17" s="65"/>
      <c r="F17" s="261" t="s">
        <v>36</v>
      </c>
      <c r="G17" s="248">
        <v>10</v>
      </c>
      <c r="H17" s="65"/>
      <c r="I17" s="111"/>
      <c r="J17" s="92"/>
      <c r="K17" s="112"/>
      <c r="L17" s="110" t="s">
        <v>218</v>
      </c>
      <c r="M17" s="92">
        <v>10</v>
      </c>
      <c r="N17" s="65"/>
      <c r="O17" s="111"/>
      <c r="P17" s="92"/>
      <c r="Q17" s="112"/>
      <c r="R17" s="111"/>
      <c r="S17" s="92"/>
      <c r="T17" s="112"/>
      <c r="U17" s="113"/>
      <c r="V17" s="92"/>
      <c r="W17" s="112"/>
      <c r="X17" s="110" t="s">
        <v>36</v>
      </c>
      <c r="Y17" s="92">
        <v>10</v>
      </c>
      <c r="Z17" s="65"/>
      <c r="AA17" s="90"/>
      <c r="AB17" s="627"/>
    </row>
    <row r="18" spans="1:32" ht="13.5" customHeight="1" x14ac:dyDescent="0.15">
      <c r="A18" s="626"/>
      <c r="B18" s="569"/>
      <c r="C18" s="97" t="s">
        <v>290</v>
      </c>
      <c r="D18" s="101">
        <v>470</v>
      </c>
      <c r="E18" s="68"/>
      <c r="F18" s="262" t="s">
        <v>36</v>
      </c>
      <c r="G18" s="263">
        <v>10</v>
      </c>
      <c r="H18" s="68"/>
      <c r="I18" s="393"/>
      <c r="J18" s="101"/>
      <c r="K18" s="103"/>
      <c r="L18" s="120" t="s">
        <v>36</v>
      </c>
      <c r="M18" s="101">
        <v>10</v>
      </c>
      <c r="N18" s="68"/>
      <c r="O18" s="120" t="s">
        <v>347</v>
      </c>
      <c r="P18" s="101">
        <v>10</v>
      </c>
      <c r="Q18" s="385"/>
      <c r="R18" s="393"/>
      <c r="S18" s="101"/>
      <c r="T18" s="103"/>
      <c r="U18" s="104"/>
      <c r="V18" s="101"/>
      <c r="W18" s="103"/>
      <c r="X18" s="120" t="s">
        <v>36</v>
      </c>
      <c r="Y18" s="101">
        <v>10</v>
      </c>
      <c r="Z18" s="68"/>
      <c r="AA18" s="90"/>
      <c r="AB18" s="627"/>
      <c r="AD18" s="121"/>
      <c r="AE18" s="121"/>
      <c r="AF18" s="121"/>
    </row>
    <row r="19" spans="1:32" ht="13.5" customHeight="1" x14ac:dyDescent="0.15">
      <c r="A19" s="626"/>
      <c r="B19" s="568" t="s">
        <v>236</v>
      </c>
      <c r="C19" s="105" t="s">
        <v>291</v>
      </c>
      <c r="D19" s="95">
        <v>280</v>
      </c>
      <c r="E19" s="70"/>
      <c r="F19" s="94" t="s">
        <v>36</v>
      </c>
      <c r="G19" s="95">
        <v>20</v>
      </c>
      <c r="H19" s="70"/>
      <c r="I19" s="94" t="s">
        <v>59</v>
      </c>
      <c r="J19" s="95">
        <v>40</v>
      </c>
      <c r="K19" s="70"/>
      <c r="L19" s="94" t="s">
        <v>36</v>
      </c>
      <c r="M19" s="95">
        <v>10</v>
      </c>
      <c r="N19" s="70"/>
      <c r="O19" s="94" t="s">
        <v>36</v>
      </c>
      <c r="P19" s="95">
        <v>10</v>
      </c>
      <c r="Q19" s="71"/>
      <c r="R19" s="94" t="s">
        <v>209</v>
      </c>
      <c r="S19" s="95">
        <v>20</v>
      </c>
      <c r="T19" s="70"/>
      <c r="U19" s="109"/>
      <c r="V19" s="95"/>
      <c r="W19" s="108"/>
      <c r="X19" s="94" t="s">
        <v>36</v>
      </c>
      <c r="Y19" s="95">
        <v>10</v>
      </c>
      <c r="Z19" s="70"/>
      <c r="AA19" s="90"/>
      <c r="AB19" s="627"/>
      <c r="AD19" s="121"/>
      <c r="AE19" s="121"/>
      <c r="AF19" s="121"/>
    </row>
    <row r="20" spans="1:32" ht="13.5" customHeight="1" x14ac:dyDescent="0.15">
      <c r="A20" s="626"/>
      <c r="B20" s="567"/>
      <c r="C20" s="205" t="s">
        <v>292</v>
      </c>
      <c r="D20" s="164">
        <v>90</v>
      </c>
      <c r="E20" s="65"/>
      <c r="F20" s="163" t="s">
        <v>36</v>
      </c>
      <c r="G20" s="164">
        <v>10</v>
      </c>
      <c r="H20" s="65"/>
      <c r="I20" s="163" t="s">
        <v>36</v>
      </c>
      <c r="J20" s="164">
        <v>10</v>
      </c>
      <c r="K20" s="65"/>
      <c r="L20" s="233"/>
      <c r="M20" s="164"/>
      <c r="N20" s="202"/>
      <c r="O20" s="233"/>
      <c r="P20" s="164"/>
      <c r="Q20" s="202"/>
      <c r="R20" s="233"/>
      <c r="S20" s="164"/>
      <c r="T20" s="202"/>
      <c r="U20" s="189"/>
      <c r="V20" s="164"/>
      <c r="W20" s="202"/>
      <c r="X20" s="189"/>
      <c r="Y20" s="164"/>
      <c r="Z20" s="202"/>
      <c r="AA20" s="90"/>
      <c r="AB20" s="627"/>
      <c r="AD20" s="121"/>
      <c r="AE20" s="121"/>
      <c r="AF20" s="121"/>
    </row>
    <row r="21" spans="1:32" ht="13.5" customHeight="1" x14ac:dyDescent="0.15">
      <c r="A21" s="626"/>
      <c r="B21" s="567"/>
      <c r="C21" s="205" t="s">
        <v>293</v>
      </c>
      <c r="D21" s="164">
        <v>90</v>
      </c>
      <c r="E21" s="65"/>
      <c r="F21" s="233"/>
      <c r="G21" s="164">
        <v>0</v>
      </c>
      <c r="H21" s="202"/>
      <c r="I21" s="233"/>
      <c r="J21" s="164"/>
      <c r="K21" s="202"/>
      <c r="L21" s="233"/>
      <c r="M21" s="164"/>
      <c r="N21" s="202"/>
      <c r="O21" s="233"/>
      <c r="P21" s="164"/>
      <c r="Q21" s="202"/>
      <c r="R21" s="233"/>
      <c r="S21" s="164"/>
      <c r="T21" s="202"/>
      <c r="U21" s="189"/>
      <c r="V21" s="164"/>
      <c r="W21" s="202"/>
      <c r="X21" s="189"/>
      <c r="Y21" s="164"/>
      <c r="Z21" s="202"/>
      <c r="AA21" s="90"/>
      <c r="AB21" s="627"/>
      <c r="AD21" s="121"/>
      <c r="AE21" s="121"/>
      <c r="AF21" s="121"/>
    </row>
    <row r="22" spans="1:32" ht="13.5" customHeight="1" x14ac:dyDescent="0.15">
      <c r="A22" s="626"/>
      <c r="B22" s="569"/>
      <c r="C22" s="264" t="s">
        <v>294</v>
      </c>
      <c r="D22" s="135">
        <v>200</v>
      </c>
      <c r="E22" s="69"/>
      <c r="F22" s="210" t="s">
        <v>36</v>
      </c>
      <c r="G22" s="135">
        <v>10</v>
      </c>
      <c r="H22" s="68"/>
      <c r="I22" s="400"/>
      <c r="J22" s="135"/>
      <c r="K22" s="195"/>
      <c r="L22" s="400"/>
      <c r="M22" s="135"/>
      <c r="N22" s="195"/>
      <c r="O22" s="400"/>
      <c r="P22" s="135"/>
      <c r="Q22" s="195"/>
      <c r="R22" s="400"/>
      <c r="S22" s="135"/>
      <c r="T22" s="195"/>
      <c r="U22" s="193"/>
      <c r="V22" s="135"/>
      <c r="W22" s="195"/>
      <c r="X22" s="193"/>
      <c r="Y22" s="135"/>
      <c r="Z22" s="195"/>
      <c r="AA22" s="90"/>
      <c r="AB22" s="627"/>
      <c r="AD22" s="121"/>
      <c r="AE22" s="121"/>
      <c r="AF22" s="121"/>
    </row>
    <row r="23" spans="1:32" ht="13.5" customHeight="1" x14ac:dyDescent="0.15">
      <c r="A23" s="626"/>
      <c r="B23" s="391" t="s">
        <v>237</v>
      </c>
      <c r="C23" s="120" t="s">
        <v>295</v>
      </c>
      <c r="D23" s="101">
        <v>270</v>
      </c>
      <c r="E23" s="72"/>
      <c r="F23" s="120" t="s">
        <v>36</v>
      </c>
      <c r="G23" s="101">
        <v>10</v>
      </c>
      <c r="H23" s="373"/>
      <c r="I23" s="120" t="s">
        <v>36</v>
      </c>
      <c r="J23" s="101">
        <v>10</v>
      </c>
      <c r="K23" s="68"/>
      <c r="L23" s="120" t="s">
        <v>36</v>
      </c>
      <c r="M23" s="101">
        <v>10</v>
      </c>
      <c r="N23" s="68"/>
      <c r="O23" s="120" t="s">
        <v>36</v>
      </c>
      <c r="P23" s="101">
        <v>10</v>
      </c>
      <c r="Q23" s="68"/>
      <c r="R23" s="393"/>
      <c r="S23" s="101"/>
      <c r="T23" s="258"/>
      <c r="U23" s="104"/>
      <c r="V23" s="101"/>
      <c r="W23" s="103"/>
      <c r="X23" s="120" t="s">
        <v>36</v>
      </c>
      <c r="Y23" s="101">
        <v>10</v>
      </c>
      <c r="Z23" s="73"/>
      <c r="AA23" s="90"/>
      <c r="AB23" s="627"/>
      <c r="AD23" s="121"/>
      <c r="AE23" s="121"/>
      <c r="AF23" s="121"/>
    </row>
    <row r="24" spans="1:32" ht="13.5" customHeight="1" x14ac:dyDescent="0.15">
      <c r="A24" s="626"/>
      <c r="B24" s="568" t="s">
        <v>238</v>
      </c>
      <c r="C24" s="105" t="s">
        <v>61</v>
      </c>
      <c r="D24" s="95">
        <v>590</v>
      </c>
      <c r="E24" s="70"/>
      <c r="F24" s="380" t="s">
        <v>347</v>
      </c>
      <c r="G24" s="95">
        <v>40</v>
      </c>
      <c r="H24" s="70"/>
      <c r="I24" s="277" t="s">
        <v>382</v>
      </c>
      <c r="J24" s="95">
        <v>70</v>
      </c>
      <c r="K24" s="70"/>
      <c r="L24" s="380" t="s">
        <v>347</v>
      </c>
      <c r="M24" s="95">
        <v>10</v>
      </c>
      <c r="N24" s="70"/>
      <c r="O24" s="380" t="s">
        <v>347</v>
      </c>
      <c r="P24" s="95">
        <v>10</v>
      </c>
      <c r="Q24" s="70"/>
      <c r="R24" s="380" t="s">
        <v>347</v>
      </c>
      <c r="S24" s="95">
        <v>10</v>
      </c>
      <c r="T24" s="71"/>
      <c r="U24" s="109"/>
      <c r="V24" s="95"/>
      <c r="W24" s="108"/>
      <c r="X24" s="380" t="s">
        <v>347</v>
      </c>
      <c r="Y24" s="95">
        <v>30</v>
      </c>
      <c r="Z24" s="71"/>
      <c r="AA24" s="90"/>
      <c r="AB24" s="627"/>
      <c r="AD24" s="121"/>
      <c r="AE24" s="121"/>
      <c r="AF24" s="121"/>
    </row>
    <row r="25" spans="1:32" ht="13.5" customHeight="1" x14ac:dyDescent="0.15">
      <c r="A25" s="626"/>
      <c r="B25" s="567"/>
      <c r="C25" s="205" t="s">
        <v>505</v>
      </c>
      <c r="D25" s="164">
        <v>490</v>
      </c>
      <c r="E25" s="65"/>
      <c r="F25" s="233"/>
      <c r="G25" s="164"/>
      <c r="H25" s="202"/>
      <c r="I25" s="233"/>
      <c r="J25" s="164"/>
      <c r="K25" s="202"/>
      <c r="L25" s="128"/>
      <c r="M25" s="126"/>
      <c r="N25" s="129"/>
      <c r="O25" s="233"/>
      <c r="P25" s="164"/>
      <c r="Q25" s="202"/>
      <c r="R25" s="233"/>
      <c r="S25" s="164"/>
      <c r="T25" s="202"/>
      <c r="U25" s="189"/>
      <c r="V25" s="164"/>
      <c r="W25" s="202"/>
      <c r="X25" s="189"/>
      <c r="Y25" s="164"/>
      <c r="Z25" s="202"/>
      <c r="AA25" s="90"/>
      <c r="AB25" s="627"/>
      <c r="AD25" s="121"/>
      <c r="AE25" s="121"/>
      <c r="AF25" s="121"/>
    </row>
    <row r="26" spans="1:32" ht="13.5" customHeight="1" x14ac:dyDescent="0.15">
      <c r="A26" s="642"/>
      <c r="B26" s="569"/>
      <c r="C26" s="264" t="s">
        <v>296</v>
      </c>
      <c r="D26" s="135">
        <v>560</v>
      </c>
      <c r="E26" s="65"/>
      <c r="F26" s="210" t="s">
        <v>36</v>
      </c>
      <c r="G26" s="135">
        <v>10</v>
      </c>
      <c r="H26" s="68"/>
      <c r="I26" s="400"/>
      <c r="J26" s="135"/>
      <c r="K26" s="195"/>
      <c r="L26" s="429" t="s">
        <v>347</v>
      </c>
      <c r="M26" s="135">
        <v>10</v>
      </c>
      <c r="N26" s="69"/>
      <c r="O26" s="400"/>
      <c r="P26" s="135"/>
      <c r="Q26" s="195"/>
      <c r="R26" s="120" t="s">
        <v>36</v>
      </c>
      <c r="S26" s="135">
        <v>10</v>
      </c>
      <c r="T26" s="68"/>
      <c r="U26" s="193"/>
      <c r="V26" s="135"/>
      <c r="W26" s="195"/>
      <c r="X26" s="398"/>
      <c r="Y26" s="60"/>
      <c r="Z26" s="367"/>
      <c r="AA26" s="90"/>
      <c r="AB26" s="627"/>
      <c r="AD26" s="121"/>
      <c r="AE26" s="121"/>
      <c r="AF26" s="121"/>
    </row>
    <row r="27" spans="1:32" s="141" customFormat="1" ht="13.5" customHeight="1" thickBot="1" x14ac:dyDescent="0.2">
      <c r="A27" s="634">
        <f>SUM(D27,G27,J27,M27,P27,S27,V27,Y27)</f>
        <v>11000</v>
      </c>
      <c r="B27" s="635"/>
      <c r="C27" s="137" t="s">
        <v>262</v>
      </c>
      <c r="D27" s="138">
        <f>SUM(D9:D26)</f>
        <v>9420</v>
      </c>
      <c r="E27" s="168">
        <f>SUM(E9:E26)</f>
        <v>0</v>
      </c>
      <c r="F27" s="137" t="s">
        <v>262</v>
      </c>
      <c r="G27" s="138">
        <f>SUM(G9:G26)</f>
        <v>280</v>
      </c>
      <c r="H27" s="168">
        <f>SUM(H9:H26)</f>
        <v>0</v>
      </c>
      <c r="I27" s="137" t="s">
        <v>262</v>
      </c>
      <c r="J27" s="138">
        <f>SUM(J9:J26)</f>
        <v>850</v>
      </c>
      <c r="K27" s="168">
        <f>SUM(K9:K26)</f>
        <v>0</v>
      </c>
      <c r="L27" s="137" t="s">
        <v>262</v>
      </c>
      <c r="M27" s="138">
        <f>SUM(M9:M26)</f>
        <v>130</v>
      </c>
      <c r="N27" s="168">
        <f>SUM(N9:N26)</f>
        <v>0</v>
      </c>
      <c r="O27" s="137" t="s">
        <v>262</v>
      </c>
      <c r="P27" s="138">
        <f>SUM(P9:P26)</f>
        <v>80</v>
      </c>
      <c r="Q27" s="168">
        <f>SUM(Q9:Q26)</f>
        <v>0</v>
      </c>
      <c r="R27" s="137" t="s">
        <v>262</v>
      </c>
      <c r="S27" s="138">
        <f>SUM(S9:S26)</f>
        <v>60</v>
      </c>
      <c r="T27" s="168">
        <f>SUM(T9:T26)</f>
        <v>0</v>
      </c>
      <c r="U27" s="137" t="s">
        <v>262</v>
      </c>
      <c r="V27" s="138">
        <f>SUM(V9:V26)</f>
        <v>0</v>
      </c>
      <c r="W27" s="168">
        <f>SUM(W9:W26)</f>
        <v>0</v>
      </c>
      <c r="X27" s="137" t="s">
        <v>262</v>
      </c>
      <c r="Y27" s="138">
        <f>SUM(Y9:Y26)</f>
        <v>180</v>
      </c>
      <c r="Z27" s="168">
        <f>SUM(Z9:Z26)</f>
        <v>0</v>
      </c>
      <c r="AA27" s="140"/>
      <c r="AB27" s="627"/>
      <c r="AD27" s="179"/>
      <c r="AE27" s="179"/>
      <c r="AF27" s="179"/>
    </row>
    <row r="28" spans="1:32" ht="13.5" customHeight="1" x14ac:dyDescent="0.15">
      <c r="A28" s="180"/>
      <c r="B28" s="181"/>
      <c r="C28" s="145"/>
      <c r="D28" s="143"/>
      <c r="E28" s="144"/>
      <c r="F28" s="145"/>
      <c r="G28" s="143"/>
      <c r="H28" s="144"/>
      <c r="I28" s="145"/>
      <c r="J28" s="143"/>
      <c r="K28" s="144"/>
      <c r="L28" s="145"/>
      <c r="M28" s="143"/>
      <c r="N28" s="144"/>
      <c r="O28" s="145"/>
      <c r="P28" s="143"/>
      <c r="Q28" s="144"/>
      <c r="R28" s="145"/>
      <c r="S28" s="143"/>
      <c r="T28" s="144"/>
      <c r="U28" s="182"/>
      <c r="V28" s="143"/>
      <c r="W28" s="144"/>
      <c r="X28" s="182"/>
      <c r="Y28" s="143"/>
      <c r="Z28" s="146"/>
      <c r="AA28" s="90"/>
      <c r="AB28" s="627"/>
    </row>
    <row r="29" spans="1:32" ht="13.5" customHeight="1" x14ac:dyDescent="0.15">
      <c r="A29" s="643" t="s">
        <v>70</v>
      </c>
      <c r="B29" s="568" t="s">
        <v>423</v>
      </c>
      <c r="C29" s="94" t="s">
        <v>300</v>
      </c>
      <c r="D29" s="95">
        <v>630</v>
      </c>
      <c r="E29" s="65"/>
      <c r="F29" s="159" t="s">
        <v>425</v>
      </c>
      <c r="G29" s="92">
        <v>40</v>
      </c>
      <c r="H29" s="65"/>
      <c r="I29" s="159" t="s">
        <v>62</v>
      </c>
      <c r="J29" s="92">
        <v>180</v>
      </c>
      <c r="K29" s="65"/>
      <c r="L29" s="159" t="s">
        <v>425</v>
      </c>
      <c r="M29" s="92">
        <v>20</v>
      </c>
      <c r="N29" s="65"/>
      <c r="O29" s="159" t="s">
        <v>425</v>
      </c>
      <c r="P29" s="92">
        <v>10</v>
      </c>
      <c r="Q29" s="65"/>
      <c r="R29" s="159" t="s">
        <v>425</v>
      </c>
      <c r="S29" s="92">
        <v>20</v>
      </c>
      <c r="T29" s="65"/>
      <c r="U29" s="113"/>
      <c r="V29" s="92"/>
      <c r="W29" s="112"/>
      <c r="X29" s="159" t="s">
        <v>486</v>
      </c>
      <c r="Y29" s="92">
        <v>20</v>
      </c>
      <c r="Z29" s="65"/>
      <c r="AA29" s="90"/>
      <c r="AB29" s="627"/>
    </row>
    <row r="30" spans="1:32" ht="13.5" customHeight="1" x14ac:dyDescent="0.15">
      <c r="A30" s="636"/>
      <c r="B30" s="567"/>
      <c r="C30" s="110" t="s">
        <v>301</v>
      </c>
      <c r="D30" s="92">
        <v>340</v>
      </c>
      <c r="E30" s="65"/>
      <c r="F30" s="110" t="s">
        <v>389</v>
      </c>
      <c r="G30" s="92">
        <v>10</v>
      </c>
      <c r="H30" s="65"/>
      <c r="I30" s="159" t="s">
        <v>63</v>
      </c>
      <c r="J30" s="92">
        <v>10</v>
      </c>
      <c r="K30" s="65"/>
      <c r="L30" s="110"/>
      <c r="M30" s="92"/>
      <c r="N30" s="67"/>
      <c r="O30" s="161"/>
      <c r="P30" s="92"/>
      <c r="Q30" s="112"/>
      <c r="R30" s="110" t="s">
        <v>36</v>
      </c>
      <c r="S30" s="92">
        <v>10</v>
      </c>
      <c r="T30" s="65"/>
      <c r="U30" s="113"/>
      <c r="V30" s="92"/>
      <c r="W30" s="112"/>
      <c r="X30" s="110" t="s">
        <v>36</v>
      </c>
      <c r="Y30" s="92">
        <v>10</v>
      </c>
      <c r="Z30" s="65"/>
      <c r="AA30" s="90"/>
      <c r="AB30" s="627"/>
    </row>
    <row r="31" spans="1:32" ht="13.5" customHeight="1" x14ac:dyDescent="0.15">
      <c r="A31" s="636"/>
      <c r="B31" s="567"/>
      <c r="C31" s="110" t="s">
        <v>302</v>
      </c>
      <c r="D31" s="92">
        <v>240</v>
      </c>
      <c r="E31" s="65"/>
      <c r="F31" s="110" t="s">
        <v>389</v>
      </c>
      <c r="G31" s="92">
        <v>10</v>
      </c>
      <c r="H31" s="65"/>
      <c r="I31" s="110" t="s">
        <v>389</v>
      </c>
      <c r="J31" s="92">
        <v>20</v>
      </c>
      <c r="K31" s="65"/>
      <c r="L31" s="110" t="s">
        <v>389</v>
      </c>
      <c r="M31" s="92">
        <v>10</v>
      </c>
      <c r="N31" s="65"/>
      <c r="O31" s="161"/>
      <c r="P31" s="92"/>
      <c r="Q31" s="112"/>
      <c r="R31" s="161"/>
      <c r="S31" s="92">
        <v>0</v>
      </c>
      <c r="T31" s="112"/>
      <c r="U31" s="113"/>
      <c r="V31" s="92"/>
      <c r="W31" s="112"/>
      <c r="X31" s="113"/>
      <c r="Y31" s="92"/>
      <c r="Z31" s="112"/>
      <c r="AA31" s="90"/>
      <c r="AB31" s="627"/>
    </row>
    <row r="32" spans="1:32" ht="13.5" customHeight="1" x14ac:dyDescent="0.15">
      <c r="A32" s="636"/>
      <c r="B32" s="567"/>
      <c r="C32" s="163" t="s">
        <v>303</v>
      </c>
      <c r="D32" s="164">
        <v>330</v>
      </c>
      <c r="E32" s="65"/>
      <c r="F32" s="110" t="s">
        <v>389</v>
      </c>
      <c r="G32" s="92">
        <v>10</v>
      </c>
      <c r="H32" s="65"/>
      <c r="I32" s="241"/>
      <c r="J32" s="92"/>
      <c r="K32" s="112"/>
      <c r="L32" s="110" t="s">
        <v>389</v>
      </c>
      <c r="M32" s="92">
        <v>10</v>
      </c>
      <c r="N32" s="65"/>
      <c r="O32" s="161"/>
      <c r="P32" s="92"/>
      <c r="Q32" s="112"/>
      <c r="R32" s="161"/>
      <c r="S32" s="92">
        <v>0</v>
      </c>
      <c r="T32" s="112"/>
      <c r="U32" s="113"/>
      <c r="V32" s="92"/>
      <c r="W32" s="112"/>
      <c r="X32" s="113"/>
      <c r="Y32" s="92"/>
      <c r="Z32" s="112"/>
      <c r="AA32" s="90"/>
      <c r="AB32" s="627"/>
    </row>
    <row r="33" spans="1:28" ht="13.5" customHeight="1" x14ac:dyDescent="0.15">
      <c r="A33" s="636"/>
      <c r="B33" s="567"/>
      <c r="C33" s="163" t="s">
        <v>304</v>
      </c>
      <c r="D33" s="164">
        <v>800</v>
      </c>
      <c r="E33" s="65"/>
      <c r="F33" s="110" t="s">
        <v>389</v>
      </c>
      <c r="G33" s="92">
        <v>30</v>
      </c>
      <c r="H33" s="65"/>
      <c r="I33" s="159" t="s">
        <v>64</v>
      </c>
      <c r="J33" s="92">
        <v>90</v>
      </c>
      <c r="K33" s="65"/>
      <c r="L33" s="159" t="s">
        <v>65</v>
      </c>
      <c r="M33" s="92">
        <v>30</v>
      </c>
      <c r="N33" s="65"/>
      <c r="O33" s="110" t="s">
        <v>389</v>
      </c>
      <c r="P33" s="92">
        <v>10</v>
      </c>
      <c r="Q33" s="65"/>
      <c r="R33" s="159" t="s">
        <v>65</v>
      </c>
      <c r="S33" s="92">
        <v>10</v>
      </c>
      <c r="T33" s="65"/>
      <c r="U33" s="113"/>
      <c r="V33" s="92"/>
      <c r="W33" s="202"/>
      <c r="X33" s="110" t="s">
        <v>36</v>
      </c>
      <c r="Y33" s="92">
        <v>10</v>
      </c>
      <c r="Z33" s="65"/>
      <c r="AA33" s="90"/>
      <c r="AB33" s="627"/>
    </row>
    <row r="34" spans="1:28" ht="13.5" customHeight="1" x14ac:dyDescent="0.15">
      <c r="A34" s="636"/>
      <c r="B34" s="567"/>
      <c r="C34" s="163" t="s">
        <v>305</v>
      </c>
      <c r="D34" s="164">
        <v>400</v>
      </c>
      <c r="E34" s="65"/>
      <c r="F34" s="110" t="s">
        <v>389</v>
      </c>
      <c r="G34" s="92">
        <v>10</v>
      </c>
      <c r="H34" s="65"/>
      <c r="I34" s="110" t="s">
        <v>389</v>
      </c>
      <c r="J34" s="92">
        <v>10</v>
      </c>
      <c r="K34" s="65"/>
      <c r="L34" s="110" t="s">
        <v>389</v>
      </c>
      <c r="M34" s="92">
        <v>10</v>
      </c>
      <c r="N34" s="65"/>
      <c r="O34" s="110"/>
      <c r="P34" s="92">
        <v>0</v>
      </c>
      <c r="Q34" s="67"/>
      <c r="R34" s="161"/>
      <c r="S34" s="92"/>
      <c r="T34" s="217"/>
      <c r="U34" s="113"/>
      <c r="V34" s="92"/>
      <c r="W34" s="217"/>
      <c r="X34" s="110" t="s">
        <v>36</v>
      </c>
      <c r="Y34" s="92">
        <v>10</v>
      </c>
      <c r="Z34" s="65"/>
      <c r="AA34" s="90"/>
      <c r="AB34" s="627"/>
    </row>
    <row r="35" spans="1:28" ht="13.5" customHeight="1" x14ac:dyDescent="0.15">
      <c r="A35" s="637"/>
      <c r="B35" s="569"/>
      <c r="C35" s="163" t="s">
        <v>306</v>
      </c>
      <c r="D35" s="164">
        <v>230</v>
      </c>
      <c r="E35" s="65"/>
      <c r="F35" s="110" t="s">
        <v>389</v>
      </c>
      <c r="G35" s="92">
        <v>10</v>
      </c>
      <c r="H35" s="65"/>
      <c r="I35" s="241"/>
      <c r="J35" s="92">
        <v>0</v>
      </c>
      <c r="K35" s="202">
        <v>0</v>
      </c>
      <c r="L35" s="110"/>
      <c r="M35" s="92"/>
      <c r="N35" s="93"/>
      <c r="O35" s="110" t="s">
        <v>389</v>
      </c>
      <c r="P35" s="92">
        <v>10</v>
      </c>
      <c r="Q35" s="65"/>
      <c r="R35" s="161"/>
      <c r="S35" s="92"/>
      <c r="T35" s="202"/>
      <c r="U35" s="113"/>
      <c r="V35" s="92"/>
      <c r="W35" s="202"/>
      <c r="X35" s="113"/>
      <c r="Y35" s="92"/>
      <c r="Z35" s="202"/>
      <c r="AA35" s="90"/>
      <c r="AB35" s="627"/>
    </row>
    <row r="36" spans="1:28" s="141" customFormat="1" ht="13.5" customHeight="1" thickBot="1" x14ac:dyDescent="0.2">
      <c r="A36" s="640">
        <f>SUM(D36,G36,J36,M36,P36,S36,V36,Y36)</f>
        <v>3600</v>
      </c>
      <c r="B36" s="641"/>
      <c r="C36" s="137" t="s">
        <v>262</v>
      </c>
      <c r="D36" s="138">
        <f>SUM(D29:D35)</f>
        <v>2970</v>
      </c>
      <c r="E36" s="139">
        <f>SUM(E29:E35)</f>
        <v>0</v>
      </c>
      <c r="F36" s="137" t="s">
        <v>262</v>
      </c>
      <c r="G36" s="138">
        <f>SUM(G29:G35)</f>
        <v>120</v>
      </c>
      <c r="H36" s="139">
        <f>SUM(H29:H35)</f>
        <v>0</v>
      </c>
      <c r="I36" s="137" t="s">
        <v>262</v>
      </c>
      <c r="J36" s="138">
        <f>SUM(J29:J35)</f>
        <v>310</v>
      </c>
      <c r="K36" s="139">
        <f>SUM(K29:K35)</f>
        <v>0</v>
      </c>
      <c r="L36" s="137" t="s">
        <v>262</v>
      </c>
      <c r="M36" s="138">
        <f>SUM(M29:M35)</f>
        <v>80</v>
      </c>
      <c r="N36" s="139">
        <f>SUM(N29:N35)</f>
        <v>0</v>
      </c>
      <c r="O36" s="137" t="s">
        <v>262</v>
      </c>
      <c r="P36" s="138">
        <f>SUM(P29:P35)</f>
        <v>30</v>
      </c>
      <c r="Q36" s="139">
        <f>SUM(Q29:Q35)</f>
        <v>0</v>
      </c>
      <c r="R36" s="137" t="s">
        <v>262</v>
      </c>
      <c r="S36" s="138">
        <f>SUM(S29:S35)</f>
        <v>40</v>
      </c>
      <c r="T36" s="139">
        <f>SUM(T29:T35)</f>
        <v>0</v>
      </c>
      <c r="U36" s="137" t="s">
        <v>262</v>
      </c>
      <c r="V36" s="138">
        <f>SUM(V29:V35)</f>
        <v>0</v>
      </c>
      <c r="W36" s="139">
        <f>SUM(W29:W35)</f>
        <v>0</v>
      </c>
      <c r="X36" s="137" t="s">
        <v>262</v>
      </c>
      <c r="Y36" s="138">
        <f>SUM(Y29:Y35)</f>
        <v>50</v>
      </c>
      <c r="Z36" s="139">
        <f>SUM(Z29:Z35)</f>
        <v>0</v>
      </c>
      <c r="AA36" s="140"/>
      <c r="AB36" s="627"/>
    </row>
    <row r="37" spans="1:28" ht="13.5" customHeight="1" x14ac:dyDescent="0.15">
      <c r="A37" s="180"/>
      <c r="B37" s="181"/>
      <c r="C37" s="145"/>
      <c r="D37" s="143"/>
      <c r="E37" s="144"/>
      <c r="F37" s="145"/>
      <c r="G37" s="143"/>
      <c r="H37" s="144"/>
      <c r="I37" s="145"/>
      <c r="J37" s="143"/>
      <c r="K37" s="144"/>
      <c r="L37" s="145"/>
      <c r="M37" s="143"/>
      <c r="N37" s="144"/>
      <c r="O37" s="145"/>
      <c r="P37" s="143"/>
      <c r="Q37" s="144"/>
      <c r="R37" s="145"/>
      <c r="S37" s="143"/>
      <c r="T37" s="144"/>
      <c r="U37" s="182"/>
      <c r="V37" s="143"/>
      <c r="W37" s="144"/>
      <c r="X37" s="182"/>
      <c r="Y37" s="143"/>
      <c r="Z37" s="146"/>
      <c r="AA37" s="90"/>
      <c r="AB37" s="627"/>
    </row>
    <row r="38" spans="1:28" ht="13.5" customHeight="1" x14ac:dyDescent="0.15">
      <c r="A38" s="644" t="s">
        <v>164</v>
      </c>
      <c r="B38" s="568" t="s">
        <v>424</v>
      </c>
      <c r="C38" s="105" t="s">
        <v>297</v>
      </c>
      <c r="D38" s="95">
        <v>230</v>
      </c>
      <c r="E38" s="65"/>
      <c r="F38" s="110" t="s">
        <v>36</v>
      </c>
      <c r="G38" s="92">
        <v>30</v>
      </c>
      <c r="H38" s="65"/>
      <c r="I38" s="159" t="s">
        <v>58</v>
      </c>
      <c r="J38" s="92">
        <v>50</v>
      </c>
      <c r="K38" s="65"/>
      <c r="L38" s="110" t="s">
        <v>36</v>
      </c>
      <c r="M38" s="92">
        <v>10</v>
      </c>
      <c r="N38" s="65"/>
      <c r="O38" s="110" t="s">
        <v>36</v>
      </c>
      <c r="P38" s="92">
        <v>10</v>
      </c>
      <c r="Q38" s="65"/>
      <c r="R38" s="110" t="s">
        <v>36</v>
      </c>
      <c r="S38" s="92">
        <v>80</v>
      </c>
      <c r="T38" s="65"/>
      <c r="U38" s="113"/>
      <c r="V38" s="92"/>
      <c r="W38" s="112"/>
      <c r="X38" s="110" t="s">
        <v>36</v>
      </c>
      <c r="Y38" s="92">
        <v>20</v>
      </c>
      <c r="Z38" s="65"/>
      <c r="AA38" s="90"/>
      <c r="AB38" s="627"/>
    </row>
    <row r="39" spans="1:28" ht="13.5" customHeight="1" x14ac:dyDescent="0.15">
      <c r="A39" s="645"/>
      <c r="B39" s="567"/>
      <c r="C39" s="205" t="s">
        <v>298</v>
      </c>
      <c r="D39" s="164">
        <v>140</v>
      </c>
      <c r="E39" s="65"/>
      <c r="F39" s="163" t="s">
        <v>36</v>
      </c>
      <c r="G39" s="164">
        <v>10</v>
      </c>
      <c r="H39" s="65"/>
      <c r="I39" s="163" t="s">
        <v>36</v>
      </c>
      <c r="J39" s="164">
        <v>50</v>
      </c>
      <c r="K39" s="65"/>
      <c r="L39" s="163" t="s">
        <v>36</v>
      </c>
      <c r="M39" s="164">
        <v>10</v>
      </c>
      <c r="N39" s="65"/>
      <c r="O39" s="163" t="s">
        <v>36</v>
      </c>
      <c r="P39" s="164">
        <v>10</v>
      </c>
      <c r="Q39" s="65"/>
      <c r="R39" s="163" t="s">
        <v>36</v>
      </c>
      <c r="S39" s="164">
        <v>20</v>
      </c>
      <c r="T39" s="65"/>
      <c r="U39" s="189"/>
      <c r="V39" s="164"/>
      <c r="W39" s="112"/>
      <c r="X39" s="110"/>
      <c r="Y39" s="164"/>
      <c r="Z39" s="67"/>
      <c r="AA39" s="90"/>
      <c r="AB39" s="627"/>
    </row>
    <row r="40" spans="1:28" ht="13.5" customHeight="1" x14ac:dyDescent="0.15">
      <c r="A40" s="645"/>
      <c r="B40" s="567"/>
      <c r="C40" s="125" t="s">
        <v>299</v>
      </c>
      <c r="D40" s="126">
        <v>480</v>
      </c>
      <c r="E40" s="65"/>
      <c r="F40" s="127" t="s">
        <v>36</v>
      </c>
      <c r="G40" s="126">
        <v>30</v>
      </c>
      <c r="H40" s="65"/>
      <c r="I40" s="190" t="s">
        <v>60</v>
      </c>
      <c r="J40" s="126">
        <v>80</v>
      </c>
      <c r="K40" s="65"/>
      <c r="L40" s="127" t="s">
        <v>36</v>
      </c>
      <c r="M40" s="126">
        <v>10</v>
      </c>
      <c r="N40" s="65"/>
      <c r="O40" s="128"/>
      <c r="P40" s="126"/>
      <c r="Q40" s="103"/>
      <c r="R40" s="127" t="s">
        <v>36</v>
      </c>
      <c r="S40" s="126">
        <v>20</v>
      </c>
      <c r="T40" s="65"/>
      <c r="U40" s="130"/>
      <c r="V40" s="126"/>
      <c r="W40" s="103"/>
      <c r="X40" s="120" t="s">
        <v>36</v>
      </c>
      <c r="Y40" s="126">
        <v>20</v>
      </c>
      <c r="Z40" s="65"/>
      <c r="AA40" s="90"/>
      <c r="AB40" s="627"/>
    </row>
    <row r="41" spans="1:28" ht="13.5" customHeight="1" x14ac:dyDescent="0.15">
      <c r="A41" s="646"/>
      <c r="B41" s="569"/>
      <c r="C41" s="264"/>
      <c r="D41" s="135"/>
      <c r="E41" s="116"/>
      <c r="F41" s="210"/>
      <c r="G41" s="135"/>
      <c r="H41" s="116"/>
      <c r="I41" s="212"/>
      <c r="J41" s="135"/>
      <c r="K41" s="116"/>
      <c r="L41" s="210"/>
      <c r="M41" s="135"/>
      <c r="N41" s="116"/>
      <c r="O41" s="400"/>
      <c r="P41" s="135"/>
      <c r="Q41" s="195"/>
      <c r="R41" s="210"/>
      <c r="S41" s="135"/>
      <c r="T41" s="116"/>
      <c r="U41" s="193"/>
      <c r="V41" s="135"/>
      <c r="W41" s="195"/>
      <c r="X41" s="210"/>
      <c r="Y41" s="135"/>
      <c r="Z41" s="116"/>
      <c r="AA41" s="90"/>
      <c r="AB41" s="627"/>
    </row>
    <row r="42" spans="1:28" s="141" customFormat="1" ht="13.5" customHeight="1" thickBot="1" x14ac:dyDescent="0.2">
      <c r="A42" s="634">
        <f>SUM(D42,G42,J42,M42,P42,S42,V42,Y42)</f>
        <v>1310</v>
      </c>
      <c r="B42" s="635"/>
      <c r="C42" s="137" t="s">
        <v>262</v>
      </c>
      <c r="D42" s="138">
        <f>SUM(D38:D40)</f>
        <v>850</v>
      </c>
      <c r="E42" s="168">
        <f>SUM(E38:E40)</f>
        <v>0</v>
      </c>
      <c r="F42" s="137" t="s">
        <v>262</v>
      </c>
      <c r="G42" s="138">
        <f>SUM(G38:G40)</f>
        <v>70</v>
      </c>
      <c r="H42" s="168">
        <f>SUM(H38:H40)</f>
        <v>0</v>
      </c>
      <c r="I42" s="137" t="s">
        <v>262</v>
      </c>
      <c r="J42" s="138">
        <f>SUM(J38:J40)</f>
        <v>180</v>
      </c>
      <c r="K42" s="168">
        <f>SUM(K38:K40)</f>
        <v>0</v>
      </c>
      <c r="L42" s="137" t="s">
        <v>262</v>
      </c>
      <c r="M42" s="138">
        <f>SUM(M38:M40)</f>
        <v>30</v>
      </c>
      <c r="N42" s="168">
        <f>SUM(N38:N40)</f>
        <v>0</v>
      </c>
      <c r="O42" s="137" t="s">
        <v>262</v>
      </c>
      <c r="P42" s="138">
        <f>SUM(P38:P40)</f>
        <v>20</v>
      </c>
      <c r="Q42" s="168">
        <f>SUM(Q38:Q40)</f>
        <v>0</v>
      </c>
      <c r="R42" s="137" t="s">
        <v>262</v>
      </c>
      <c r="S42" s="138">
        <f>SUM(S38:S40)</f>
        <v>120</v>
      </c>
      <c r="T42" s="168">
        <f>SUM(T38:T40)</f>
        <v>0</v>
      </c>
      <c r="U42" s="137" t="s">
        <v>262</v>
      </c>
      <c r="V42" s="138">
        <f>SUM(V38:V40)</f>
        <v>0</v>
      </c>
      <c r="W42" s="168">
        <f>SUM(W38:W40)</f>
        <v>0</v>
      </c>
      <c r="X42" s="137" t="s">
        <v>262</v>
      </c>
      <c r="Y42" s="138">
        <f>SUM(Y38:Y40)</f>
        <v>40</v>
      </c>
      <c r="Z42" s="168">
        <f>SUM(Z38:Z40)</f>
        <v>0</v>
      </c>
      <c r="AA42" s="140"/>
      <c r="AB42" s="627"/>
    </row>
    <row r="43" spans="1:28" ht="13.5" customHeight="1" x14ac:dyDescent="0.15">
      <c r="A43" s="180"/>
      <c r="B43" s="181"/>
      <c r="C43" s="145"/>
      <c r="D43" s="143"/>
      <c r="E43" s="144"/>
      <c r="F43" s="145"/>
      <c r="G43" s="143"/>
      <c r="H43" s="144"/>
      <c r="I43" s="145"/>
      <c r="J43" s="143"/>
      <c r="K43" s="144"/>
      <c r="L43" s="145"/>
      <c r="M43" s="143"/>
      <c r="N43" s="144"/>
      <c r="O43" s="145"/>
      <c r="P43" s="143"/>
      <c r="Q43" s="144"/>
      <c r="R43" s="145"/>
      <c r="S43" s="143"/>
      <c r="T43" s="144"/>
      <c r="U43" s="182"/>
      <c r="V43" s="143"/>
      <c r="W43" s="144"/>
      <c r="X43" s="182"/>
      <c r="Y43" s="143"/>
      <c r="Z43" s="146"/>
      <c r="AA43" s="90"/>
      <c r="AB43" s="627"/>
    </row>
    <row r="44" spans="1:28" s="141" customFormat="1" ht="13.5" customHeight="1" thickBot="1" x14ac:dyDescent="0.2">
      <c r="A44" s="619">
        <f>SUM(D44,G44,J44,M44,P44,S44,V44,Y44)</f>
        <v>15910</v>
      </c>
      <c r="B44" s="620"/>
      <c r="C44" s="137" t="s">
        <v>263</v>
      </c>
      <c r="D44" s="138">
        <f>SUM(D27,D36,D42)</f>
        <v>13240</v>
      </c>
      <c r="E44" s="139">
        <f>SUM(E27,E36,E42)</f>
        <v>0</v>
      </c>
      <c r="F44" s="137" t="s">
        <v>263</v>
      </c>
      <c r="G44" s="138">
        <f>SUM(G27,G36,G42)</f>
        <v>470</v>
      </c>
      <c r="H44" s="139">
        <f>SUM(H27,H36,H42)</f>
        <v>0</v>
      </c>
      <c r="I44" s="137" t="s">
        <v>263</v>
      </c>
      <c r="J44" s="138">
        <f>SUM(J27,J36,J42)</f>
        <v>1340</v>
      </c>
      <c r="K44" s="139">
        <f>SUM(K27,K36,K42)</f>
        <v>0</v>
      </c>
      <c r="L44" s="137" t="s">
        <v>263</v>
      </c>
      <c r="M44" s="138">
        <f>SUM(M27,M36,M42)</f>
        <v>240</v>
      </c>
      <c r="N44" s="139">
        <f>SUM(N27,N36,N42)</f>
        <v>0</v>
      </c>
      <c r="O44" s="137" t="s">
        <v>263</v>
      </c>
      <c r="P44" s="138">
        <f>SUM(P27,P36,P42)</f>
        <v>130</v>
      </c>
      <c r="Q44" s="139">
        <f>SUM(Q27,Q36,Q42)</f>
        <v>0</v>
      </c>
      <c r="R44" s="137" t="s">
        <v>263</v>
      </c>
      <c r="S44" s="138">
        <f>SUM(S27,S36,S42)</f>
        <v>220</v>
      </c>
      <c r="T44" s="139">
        <f>SUM(T27,T36,T42)</f>
        <v>0</v>
      </c>
      <c r="U44" s="137" t="s">
        <v>263</v>
      </c>
      <c r="V44" s="138">
        <f>SUM(V27,V36,V42)</f>
        <v>0</v>
      </c>
      <c r="W44" s="139">
        <f>SUM(W27,W36,W42)</f>
        <v>0</v>
      </c>
      <c r="X44" s="137" t="s">
        <v>263</v>
      </c>
      <c r="Y44" s="138">
        <f>SUM(Y27,Y36,Y42)</f>
        <v>270</v>
      </c>
      <c r="Z44" s="139">
        <f>SUM(Z27,Z36,Z42)</f>
        <v>0</v>
      </c>
      <c r="AA44" s="140"/>
      <c r="AB44" s="627"/>
    </row>
    <row r="45" spans="1:28" ht="13.5" customHeight="1" x14ac:dyDescent="0.15">
      <c r="AB45" s="627"/>
    </row>
    <row r="46" spans="1:28" ht="13.5" customHeight="1" x14ac:dyDescent="0.15">
      <c r="A46" s="183" t="s">
        <v>501</v>
      </c>
      <c r="B46" s="252"/>
      <c r="C46" s="149"/>
      <c r="D46" s="149"/>
      <c r="E46" s="150"/>
      <c r="F46" s="149"/>
      <c r="G46" s="149"/>
      <c r="H46" s="150"/>
      <c r="I46" s="149"/>
      <c r="J46" s="149"/>
      <c r="K46" s="150"/>
      <c r="L46" s="149"/>
      <c r="M46" s="149"/>
      <c r="N46" s="150"/>
      <c r="O46" s="149"/>
      <c r="P46" s="149"/>
      <c r="Q46" s="150"/>
      <c r="R46" s="149"/>
      <c r="S46" s="149"/>
      <c r="T46" s="150"/>
      <c r="U46" s="149"/>
      <c r="V46" s="149"/>
      <c r="W46" s="150"/>
      <c r="X46" s="151"/>
      <c r="Y46" s="151"/>
      <c r="Z46" s="150"/>
      <c r="AA46" s="90"/>
      <c r="AB46" s="392"/>
    </row>
    <row r="47" spans="1:28" ht="13.5" customHeight="1" x14ac:dyDescent="0.15">
      <c r="A47" s="183" t="s">
        <v>374</v>
      </c>
      <c r="B47" s="265"/>
      <c r="C47" s="149"/>
      <c r="D47" s="149"/>
      <c r="E47" s="152"/>
      <c r="F47" s="149"/>
      <c r="G47" s="149"/>
      <c r="H47" s="152"/>
      <c r="I47" s="149"/>
      <c r="J47" s="149"/>
      <c r="K47" s="152"/>
      <c r="L47" s="149"/>
      <c r="M47" s="149"/>
      <c r="N47" s="152"/>
      <c r="O47" s="149"/>
      <c r="P47" s="149"/>
      <c r="Q47" s="152"/>
      <c r="R47" s="149"/>
      <c r="S47" s="149"/>
      <c r="T47" s="152"/>
      <c r="U47" s="149"/>
      <c r="V47" s="149"/>
      <c r="W47" s="152"/>
      <c r="X47" s="149"/>
      <c r="Y47" s="149"/>
      <c r="Z47" s="150"/>
      <c r="AA47" s="90"/>
      <c r="AB47" s="392"/>
    </row>
    <row r="48" spans="1:28" ht="13.5" customHeight="1" x14ac:dyDescent="0.15">
      <c r="A48" s="185" t="s">
        <v>185</v>
      </c>
      <c r="B48" s="147"/>
      <c r="C48" s="149"/>
      <c r="D48" s="149"/>
      <c r="E48" s="152"/>
      <c r="F48" s="149"/>
      <c r="G48" s="149"/>
      <c r="H48" s="152"/>
      <c r="I48" s="149"/>
      <c r="J48" s="149"/>
      <c r="K48" s="152"/>
      <c r="L48" s="149"/>
      <c r="M48" s="149"/>
      <c r="N48" s="152"/>
      <c r="O48" s="149"/>
      <c r="P48" s="149"/>
      <c r="Q48" s="152"/>
      <c r="R48" s="149"/>
      <c r="S48" s="149"/>
      <c r="T48" s="152"/>
      <c r="U48" s="149"/>
      <c r="V48" s="149"/>
      <c r="W48" s="152"/>
      <c r="X48" s="149"/>
      <c r="Y48" s="149"/>
      <c r="Z48" s="150"/>
      <c r="AA48" s="90"/>
      <c r="AB48" s="392"/>
    </row>
    <row r="49" spans="1:26" ht="13.5" customHeight="1" x14ac:dyDescent="0.15">
      <c r="A49" s="185" t="s">
        <v>377</v>
      </c>
      <c r="B49" s="147"/>
      <c r="C49" s="153"/>
      <c r="D49" s="121"/>
      <c r="E49" s="121"/>
      <c r="F49" s="121"/>
      <c r="G49" s="121"/>
      <c r="H49" s="121"/>
      <c r="I49" s="121"/>
      <c r="J49" s="121"/>
      <c r="K49" s="121"/>
      <c r="L49" s="121"/>
      <c r="M49" s="121"/>
      <c r="N49" s="121"/>
      <c r="O49" s="121"/>
      <c r="P49" s="121"/>
      <c r="Q49" s="121"/>
      <c r="R49" s="121"/>
      <c r="S49" s="121"/>
      <c r="T49" s="121"/>
      <c r="U49" s="121"/>
      <c r="V49" s="121"/>
      <c r="W49" s="121"/>
      <c r="X49" s="121"/>
      <c r="Y49" s="154"/>
      <c r="Z49" s="155"/>
    </row>
    <row r="50" spans="1:26" ht="12.75" customHeight="1" x14ac:dyDescent="0.15">
      <c r="A50" s="185" t="s">
        <v>179</v>
      </c>
      <c r="B50" s="147"/>
      <c r="C50" s="156"/>
      <c r="D50" s="121"/>
      <c r="E50" s="121"/>
      <c r="F50" s="121"/>
      <c r="G50" s="121"/>
      <c r="H50" s="121"/>
      <c r="I50" s="121"/>
      <c r="J50" s="121"/>
      <c r="K50" s="121"/>
      <c r="L50" s="121"/>
      <c r="M50" s="121"/>
      <c r="N50" s="121"/>
      <c r="O50" s="121"/>
      <c r="P50" s="121"/>
      <c r="Q50" s="121"/>
      <c r="R50" s="121"/>
      <c r="S50" s="121"/>
      <c r="T50" s="121"/>
      <c r="U50" s="121"/>
    </row>
    <row r="51" spans="1:26" ht="13.5" customHeight="1" x14ac:dyDescent="0.15">
      <c r="A51" s="185" t="s">
        <v>375</v>
      </c>
    </row>
    <row r="52" spans="1:26" x14ac:dyDescent="0.15">
      <c r="A52" s="185" t="s">
        <v>376</v>
      </c>
    </row>
    <row r="53" spans="1:26" x14ac:dyDescent="0.15">
      <c r="A53" s="185" t="s">
        <v>367</v>
      </c>
    </row>
    <row r="54" spans="1:26" x14ac:dyDescent="0.15">
      <c r="Y54" s="570" t="str">
        <f>市郡別!S38</f>
        <v>(2025年4月)</v>
      </c>
      <c r="Z54" s="570"/>
    </row>
  </sheetData>
  <mergeCells count="27">
    <mergeCell ref="H1:L1"/>
    <mergeCell ref="A1:G1"/>
    <mergeCell ref="B9:B11"/>
    <mergeCell ref="G2:G5"/>
    <mergeCell ref="R3:T5"/>
    <mergeCell ref="O3:Q5"/>
    <mergeCell ref="H2:L5"/>
    <mergeCell ref="B38:B41"/>
    <mergeCell ref="AB9:AB11"/>
    <mergeCell ref="A36:B36"/>
    <mergeCell ref="Y54:Z54"/>
    <mergeCell ref="A42:B42"/>
    <mergeCell ref="A9:A26"/>
    <mergeCell ref="B13:B18"/>
    <mergeCell ref="B19:B22"/>
    <mergeCell ref="A29:A35"/>
    <mergeCell ref="A38:A41"/>
    <mergeCell ref="AB14:AB45"/>
    <mergeCell ref="Z2:Z5"/>
    <mergeCell ref="M2:N5"/>
    <mergeCell ref="A44:B44"/>
    <mergeCell ref="A27:B27"/>
    <mergeCell ref="B24:B26"/>
    <mergeCell ref="A7:B8"/>
    <mergeCell ref="A2:F5"/>
    <mergeCell ref="U2:Y5"/>
    <mergeCell ref="B29:B35"/>
  </mergeCells>
  <phoneticPr fontId="5"/>
  <conditionalFormatting sqref="E9:E26 E38:E40 H38:H40 K9:K24 K38:K40 N9:N24 N38:N40 Q38:Q39 T12 T19 T24 T38:T40 Z9:Z24 Z38:Z40 Q9:Q25 H9:H24 T9">
    <cfRule type="cellIs" dxfId="23" priority="29" stopIfTrue="1" operator="greaterThan">
      <formula>D9</formula>
    </cfRule>
  </conditionalFormatting>
  <conditionalFormatting sqref="H26">
    <cfRule type="cellIs" dxfId="22" priority="6" stopIfTrue="1" operator="greaterThan">
      <formula>G26</formula>
    </cfRule>
  </conditionalFormatting>
  <conditionalFormatting sqref="Z26">
    <cfRule type="cellIs" dxfId="21" priority="5" stopIfTrue="1" operator="greaterThan">
      <formula>Y26</formula>
    </cfRule>
  </conditionalFormatting>
  <conditionalFormatting sqref="T26">
    <cfRule type="cellIs" dxfId="20" priority="4" stopIfTrue="1" operator="greaterThan">
      <formula>S26</formula>
    </cfRule>
  </conditionalFormatting>
  <conditionalFormatting sqref="E29:E35 H29:H35 K29:K34 N29:N34 Q29:Q35 T29:T33 Z29:Z34">
    <cfRule type="cellIs" dxfId="19" priority="2" stopIfTrue="1" operator="greaterThan">
      <formula>D29</formula>
    </cfRule>
  </conditionalFormatting>
  <conditionalFormatting sqref="N26">
    <cfRule type="cellIs" dxfId="18" priority="1" stopIfTrue="1" operator="greaterThan">
      <formula>M26</formula>
    </cfRule>
  </conditionalFormatting>
  <dataValidations count="2">
    <dataValidation allowBlank="1" showInputMessage="1" sqref="L38:M41 B43 M1:Z7 C6:L7 A6:A7 B6 C8:Z8 H1:H2 G2 A1:A2 I1:L1 B12:B13 B19 B23:B24 AB1:AB9 O9:Z37 AB12 N37:N40 Y57:Z65536 M9:M14 A42:A65536 L36:N36 B28:B29 AC46:IV65536 Y38:Z55 L29:M35 A9:B9 A27:A29 O38:X65536 C38:K65536 AB49:AB65536 L42:N65536 B45:B65536 C29:K36 AA1:AA1048576 B38 A36:A38 B37:M37 AC1:IV44 C9:L28 M16:M28 N9:N34 AB14" xr:uid="{F13A63C9-9D97-4EDA-97C8-9EDC8DA16BB7}"/>
    <dataValidation type="whole" allowBlank="1" showInputMessage="1" showErrorMessage="1" errorTitle="部数オーバー！" error="入力部数が持ち部数を超えていますので入力しなおしてください。" sqref="AC45:IV45" xr:uid="{2CD3593C-CCFD-4FBD-AC16-DE6CC32FD157}">
      <formula1>5</formula1>
      <formula2>#REF!</formula2>
    </dataValidation>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ignoredErrors>
    <ignoredError sqref="F23 E45:Z45 F25:G25 E28:Z28 E43:Z43 E42 G42:H42 J42:K42 M42:N42 P42:Q42 S42:T42 V42:W42 Y42:Z42 F40 F39 I39 F38 I38 I40 L39 L38 L40 O39 O38:P38 O40:R40 U40:X40 U38:X38 I23:J23 L23:M23 O23:P23 S24 R23:S23 R39:S39 R38 U24:W24 U39:W39 I26:K26 U26:W26 O26:P26 I25:J25 O25:P25 R25:S25 U23:Y23 U25:Y25 L25:M25" unlockedFormula="1"/>
  </ignoredError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3AAED8-DDA5-4976-96C0-79DFFDDD72FE}">
  <sheetPr codeName="Sheet6"/>
  <dimension ref="A1:AG57"/>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28"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28"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28" ht="13.5" customHeight="1" x14ac:dyDescent="0.15">
      <c r="A3" s="615"/>
      <c r="B3" s="616"/>
      <c r="C3" s="616"/>
      <c r="D3" s="616"/>
      <c r="E3" s="616"/>
      <c r="F3" s="616"/>
      <c r="G3" s="602"/>
      <c r="H3" s="607"/>
      <c r="I3" s="608"/>
      <c r="J3" s="608"/>
      <c r="K3" s="608"/>
      <c r="L3" s="609"/>
      <c r="M3" s="563"/>
      <c r="N3" s="564"/>
      <c r="O3" s="583">
        <f>SUM(E25,H25,K25,N25,Q25,T25,W25,Z25)</f>
        <v>0</v>
      </c>
      <c r="P3" s="584"/>
      <c r="Q3" s="585"/>
      <c r="R3" s="592">
        <f>市郡別!M3</f>
        <v>0</v>
      </c>
      <c r="S3" s="593"/>
      <c r="T3" s="594"/>
      <c r="U3" s="574"/>
      <c r="V3" s="575"/>
      <c r="W3" s="575"/>
      <c r="X3" s="575"/>
      <c r="Y3" s="576"/>
      <c r="Z3" s="581"/>
    </row>
    <row r="4" spans="1:28"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28"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28" ht="7.5" customHeight="1" thickBot="1" x14ac:dyDescent="0.2"/>
    <row r="7" spans="1:28"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28"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28" ht="13.5" customHeight="1" x14ac:dyDescent="0.15">
      <c r="A9" s="643" t="s">
        <v>490</v>
      </c>
      <c r="B9" s="649" t="s">
        <v>489</v>
      </c>
      <c r="C9" s="110" t="s">
        <v>127</v>
      </c>
      <c r="D9" s="92">
        <v>2620</v>
      </c>
      <c r="E9" s="65"/>
      <c r="F9" s="158" t="s">
        <v>182</v>
      </c>
      <c r="G9" s="92">
        <v>760</v>
      </c>
      <c r="H9" s="65"/>
      <c r="I9" s="158" t="s">
        <v>426</v>
      </c>
      <c r="J9" s="92">
        <v>800</v>
      </c>
      <c r="K9" s="65"/>
      <c r="L9" s="110" t="s">
        <v>30</v>
      </c>
      <c r="M9" s="92">
        <v>920</v>
      </c>
      <c r="N9" s="65"/>
      <c r="O9" s="158" t="s">
        <v>430</v>
      </c>
      <c r="P9" s="92">
        <v>40</v>
      </c>
      <c r="Q9" s="65"/>
      <c r="R9" s="158" t="s">
        <v>184</v>
      </c>
      <c r="S9" s="92">
        <v>40</v>
      </c>
      <c r="T9" s="65"/>
      <c r="U9" s="113"/>
      <c r="V9" s="92"/>
      <c r="W9" s="112"/>
      <c r="X9" s="159" t="s">
        <v>433</v>
      </c>
      <c r="Y9" s="92">
        <v>280</v>
      </c>
      <c r="Z9" s="65"/>
      <c r="AA9" s="90"/>
      <c r="AB9" s="528" t="s">
        <v>157</v>
      </c>
    </row>
    <row r="10" spans="1:28" ht="13.5" customHeight="1" x14ac:dyDescent="0.15">
      <c r="A10" s="636"/>
      <c r="B10" s="628"/>
      <c r="C10" s="110" t="s">
        <v>128</v>
      </c>
      <c r="D10" s="92">
        <v>2500</v>
      </c>
      <c r="E10" s="65"/>
      <c r="F10" s="158" t="s">
        <v>183</v>
      </c>
      <c r="G10" s="92">
        <v>650</v>
      </c>
      <c r="H10" s="65"/>
      <c r="I10" s="158" t="s">
        <v>427</v>
      </c>
      <c r="J10" s="92">
        <v>1700</v>
      </c>
      <c r="K10" s="65"/>
      <c r="L10" s="161"/>
      <c r="M10" s="92"/>
      <c r="N10" s="112"/>
      <c r="O10" s="158" t="s">
        <v>431</v>
      </c>
      <c r="P10" s="92">
        <v>70</v>
      </c>
      <c r="Q10" s="65"/>
      <c r="R10" s="158" t="s">
        <v>160</v>
      </c>
      <c r="S10" s="92">
        <v>40</v>
      </c>
      <c r="T10" s="65"/>
      <c r="U10" s="113"/>
      <c r="V10" s="92"/>
      <c r="W10" s="112"/>
      <c r="X10" s="159" t="s">
        <v>434</v>
      </c>
      <c r="Y10" s="92">
        <v>240</v>
      </c>
      <c r="Z10" s="65"/>
      <c r="AA10" s="90"/>
      <c r="AB10" s="528"/>
    </row>
    <row r="11" spans="1:28" ht="13.5" customHeight="1" x14ac:dyDescent="0.15">
      <c r="A11" s="636"/>
      <c r="B11" s="628"/>
      <c r="C11" s="110" t="s">
        <v>180</v>
      </c>
      <c r="D11" s="92">
        <v>740</v>
      </c>
      <c r="E11" s="65"/>
      <c r="F11" s="158"/>
      <c r="G11" s="92">
        <v>0</v>
      </c>
      <c r="H11" s="112"/>
      <c r="I11" s="158"/>
      <c r="J11" s="92"/>
      <c r="K11" s="112"/>
      <c r="L11" s="161"/>
      <c r="M11" s="92"/>
      <c r="N11" s="112"/>
      <c r="O11" s="158"/>
      <c r="P11" s="92"/>
      <c r="Q11" s="112"/>
      <c r="R11" s="158"/>
      <c r="S11" s="92"/>
      <c r="T11" s="112"/>
      <c r="U11" s="113"/>
      <c r="V11" s="92"/>
      <c r="W11" s="112"/>
      <c r="X11" s="159"/>
      <c r="Y11" s="92"/>
      <c r="Z11" s="202"/>
      <c r="AA11" s="90"/>
      <c r="AB11" s="528"/>
    </row>
    <row r="12" spans="1:28" ht="13.5" customHeight="1" x14ac:dyDescent="0.15">
      <c r="A12" s="636"/>
      <c r="B12" s="628"/>
      <c r="C12" s="110" t="s">
        <v>181</v>
      </c>
      <c r="D12" s="92">
        <v>910</v>
      </c>
      <c r="E12" s="65"/>
      <c r="F12" s="158"/>
      <c r="G12" s="92">
        <v>0</v>
      </c>
      <c r="H12" s="112"/>
      <c r="I12" s="158"/>
      <c r="J12" s="92"/>
      <c r="K12" s="112"/>
      <c r="L12" s="161"/>
      <c r="M12" s="92"/>
      <c r="N12" s="112"/>
      <c r="O12" s="158"/>
      <c r="P12" s="92"/>
      <c r="Q12" s="112"/>
      <c r="R12" s="158"/>
      <c r="S12" s="92"/>
      <c r="T12" s="112"/>
      <c r="U12" s="113"/>
      <c r="V12" s="92"/>
      <c r="W12" s="112"/>
      <c r="X12" s="159"/>
      <c r="Y12" s="92"/>
      <c r="Z12" s="112"/>
      <c r="AA12" s="90"/>
      <c r="AB12" s="390">
        <v>5</v>
      </c>
    </row>
    <row r="13" spans="1:28" ht="13.5" customHeight="1" x14ac:dyDescent="0.15">
      <c r="A13" s="636"/>
      <c r="B13" s="628"/>
      <c r="C13" s="110" t="s">
        <v>307</v>
      </c>
      <c r="D13" s="92">
        <v>2400</v>
      </c>
      <c r="E13" s="65"/>
      <c r="F13" s="158"/>
      <c r="G13" s="92">
        <v>0</v>
      </c>
      <c r="H13" s="112"/>
      <c r="I13" s="158"/>
      <c r="J13" s="92"/>
      <c r="K13" s="112"/>
      <c r="L13" s="110"/>
      <c r="M13" s="92"/>
      <c r="N13" s="112"/>
      <c r="O13" s="158" t="s">
        <v>432</v>
      </c>
      <c r="P13" s="92">
        <v>30</v>
      </c>
      <c r="Q13" s="65"/>
      <c r="R13" s="158"/>
      <c r="S13" s="92"/>
      <c r="T13" s="244"/>
      <c r="U13" s="113"/>
      <c r="V13" s="92"/>
      <c r="W13" s="112"/>
      <c r="X13" s="159"/>
      <c r="Y13" s="92"/>
      <c r="Z13" s="244"/>
      <c r="AA13" s="90"/>
      <c r="AB13" s="390"/>
    </row>
    <row r="14" spans="1:28" ht="13.5" customHeight="1" x14ac:dyDescent="0.15">
      <c r="A14" s="636"/>
      <c r="B14" s="628"/>
      <c r="C14" s="110" t="s">
        <v>308</v>
      </c>
      <c r="D14" s="92">
        <v>1700</v>
      </c>
      <c r="E14" s="65"/>
      <c r="F14" s="205"/>
      <c r="G14" s="245"/>
      <c r="H14" s="246"/>
      <c r="I14" s="158" t="s">
        <v>428</v>
      </c>
      <c r="J14" s="92">
        <v>400</v>
      </c>
      <c r="K14" s="65"/>
      <c r="L14" s="110" t="s">
        <v>389</v>
      </c>
      <c r="M14" s="92">
        <v>40</v>
      </c>
      <c r="N14" s="65"/>
      <c r="O14" s="158"/>
      <c r="P14" s="92"/>
      <c r="Q14" s="112"/>
      <c r="R14" s="245"/>
      <c r="S14" s="245"/>
      <c r="T14" s="246"/>
      <c r="U14" s="247"/>
      <c r="V14" s="248"/>
      <c r="W14" s="249"/>
      <c r="X14" s="245"/>
      <c r="Y14" s="245"/>
      <c r="Z14" s="250"/>
      <c r="AA14" s="90"/>
      <c r="AB14" s="627" t="s">
        <v>336</v>
      </c>
    </row>
    <row r="15" spans="1:28" ht="13.5" customHeight="1" x14ac:dyDescent="0.15">
      <c r="A15" s="636"/>
      <c r="B15" s="628"/>
      <c r="C15" s="110" t="s">
        <v>309</v>
      </c>
      <c r="D15" s="92">
        <v>720</v>
      </c>
      <c r="E15" s="65"/>
      <c r="F15" s="158"/>
      <c r="G15" s="92">
        <v>0</v>
      </c>
      <c r="H15" s="244"/>
      <c r="I15" s="158" t="s">
        <v>429</v>
      </c>
      <c r="J15" s="92">
        <v>40</v>
      </c>
      <c r="K15" s="65"/>
      <c r="L15" s="110" t="s">
        <v>389</v>
      </c>
      <c r="M15" s="92">
        <v>10</v>
      </c>
      <c r="N15" s="65"/>
      <c r="O15" s="158" t="s">
        <v>389</v>
      </c>
      <c r="P15" s="92">
        <v>10</v>
      </c>
      <c r="Q15" s="65"/>
      <c r="R15" s="91"/>
      <c r="S15" s="92"/>
      <c r="T15" s="244"/>
      <c r="U15" s="113"/>
      <c r="V15" s="92"/>
      <c r="W15" s="112"/>
      <c r="X15" s="220"/>
      <c r="Y15" s="92"/>
      <c r="Z15" s="244"/>
      <c r="AA15" s="90"/>
      <c r="AB15" s="627"/>
    </row>
    <row r="16" spans="1:28" ht="13.5" customHeight="1" x14ac:dyDescent="0.15">
      <c r="A16" s="636"/>
      <c r="B16" s="628"/>
      <c r="C16" s="110" t="s">
        <v>310</v>
      </c>
      <c r="D16" s="92">
        <v>820</v>
      </c>
      <c r="E16" s="65"/>
      <c r="F16" s="158"/>
      <c r="G16" s="92">
        <v>0</v>
      </c>
      <c r="H16" s="112"/>
      <c r="I16" s="158"/>
      <c r="J16" s="92"/>
      <c r="K16" s="112"/>
      <c r="L16" s="159" t="s">
        <v>389</v>
      </c>
      <c r="M16" s="92">
        <v>20</v>
      </c>
      <c r="N16" s="65"/>
      <c r="O16" s="158" t="s">
        <v>389</v>
      </c>
      <c r="P16" s="92">
        <v>10</v>
      </c>
      <c r="Q16" s="65"/>
      <c r="R16" s="158"/>
      <c r="S16" s="92"/>
      <c r="T16" s="112"/>
      <c r="U16" s="113"/>
      <c r="V16" s="92"/>
      <c r="W16" s="112"/>
      <c r="X16" s="159"/>
      <c r="Y16" s="92"/>
      <c r="Z16" s="112"/>
      <c r="AA16" s="90"/>
      <c r="AB16" s="627"/>
    </row>
    <row r="17" spans="1:33" ht="13.5" customHeight="1" x14ac:dyDescent="0.15">
      <c r="A17" s="636"/>
      <c r="B17" s="628"/>
      <c r="C17" s="110" t="s">
        <v>311</v>
      </c>
      <c r="D17" s="92">
        <v>1210</v>
      </c>
      <c r="E17" s="65"/>
      <c r="F17" s="91" t="s">
        <v>159</v>
      </c>
      <c r="G17" s="92">
        <v>120</v>
      </c>
      <c r="H17" s="65"/>
      <c r="I17" s="91" t="s">
        <v>67</v>
      </c>
      <c r="J17" s="92">
        <v>250</v>
      </c>
      <c r="K17" s="65"/>
      <c r="L17" s="159" t="s">
        <v>152</v>
      </c>
      <c r="M17" s="92">
        <v>20</v>
      </c>
      <c r="N17" s="65"/>
      <c r="O17" s="158"/>
      <c r="P17" s="92">
        <v>0</v>
      </c>
      <c r="Q17" s="67"/>
      <c r="R17" s="158"/>
      <c r="S17" s="92"/>
      <c r="T17" s="93"/>
      <c r="U17" s="113"/>
      <c r="V17" s="92"/>
      <c r="W17" s="112"/>
      <c r="X17" s="159"/>
      <c r="Y17" s="92"/>
      <c r="Z17" s="112"/>
      <c r="AA17" s="90"/>
      <c r="AB17" s="627"/>
    </row>
    <row r="18" spans="1:33" ht="13.5" customHeight="1" x14ac:dyDescent="0.15">
      <c r="A18" s="636"/>
      <c r="B18" s="628"/>
      <c r="C18" s="110" t="s">
        <v>312</v>
      </c>
      <c r="D18" s="92">
        <v>900</v>
      </c>
      <c r="E18" s="65"/>
      <c r="F18" s="91"/>
      <c r="G18" s="92">
        <v>0</v>
      </c>
      <c r="H18" s="112"/>
      <c r="I18" s="91"/>
      <c r="J18" s="92"/>
      <c r="K18" s="112"/>
      <c r="L18" s="110" t="s">
        <v>68</v>
      </c>
      <c r="M18" s="92">
        <v>30</v>
      </c>
      <c r="N18" s="65"/>
      <c r="O18" s="158"/>
      <c r="P18" s="92"/>
      <c r="Q18" s="112"/>
      <c r="R18" s="91"/>
      <c r="S18" s="92"/>
      <c r="T18" s="112"/>
      <c r="U18" s="113"/>
      <c r="V18" s="92"/>
      <c r="W18" s="112"/>
      <c r="X18" s="375"/>
      <c r="Y18" s="376"/>
      <c r="Z18" s="67"/>
      <c r="AA18" s="90"/>
      <c r="AB18" s="627"/>
      <c r="AE18" s="90"/>
      <c r="AF18" s="90"/>
      <c r="AG18" s="90"/>
    </row>
    <row r="19" spans="1:33" ht="13.5" customHeight="1" x14ac:dyDescent="0.15">
      <c r="A19" s="636"/>
      <c r="B19" s="628"/>
      <c r="C19" s="110" t="s">
        <v>313</v>
      </c>
      <c r="D19" s="92">
        <v>570</v>
      </c>
      <c r="E19" s="65"/>
      <c r="F19" s="91" t="s">
        <v>36</v>
      </c>
      <c r="G19" s="92">
        <v>20</v>
      </c>
      <c r="H19" s="65"/>
      <c r="I19" s="91" t="s">
        <v>389</v>
      </c>
      <c r="J19" s="92">
        <v>30</v>
      </c>
      <c r="K19" s="65"/>
      <c r="L19" s="110" t="s">
        <v>389</v>
      </c>
      <c r="M19" s="92">
        <v>10</v>
      </c>
      <c r="N19" s="65"/>
      <c r="O19" s="158" t="s">
        <v>389</v>
      </c>
      <c r="P19" s="92">
        <v>10</v>
      </c>
      <c r="Q19" s="65"/>
      <c r="R19" s="91"/>
      <c r="S19" s="92"/>
      <c r="T19" s="112"/>
      <c r="U19" s="113"/>
      <c r="V19" s="92"/>
      <c r="W19" s="112"/>
      <c r="X19" s="251" t="s">
        <v>389</v>
      </c>
      <c r="Y19" s="276">
        <v>10</v>
      </c>
      <c r="Z19" s="65"/>
      <c r="AA19" s="90"/>
      <c r="AB19" s="627"/>
      <c r="AE19" s="90"/>
      <c r="AF19" s="90"/>
      <c r="AG19" s="90"/>
    </row>
    <row r="20" spans="1:33" ht="13.5" customHeight="1" x14ac:dyDescent="0.15">
      <c r="A20" s="636"/>
      <c r="B20" s="628"/>
      <c r="C20" s="110" t="s">
        <v>368</v>
      </c>
      <c r="D20" s="92">
        <v>510</v>
      </c>
      <c r="E20" s="65"/>
      <c r="F20" s="91" t="s">
        <v>36</v>
      </c>
      <c r="G20" s="92">
        <v>10</v>
      </c>
      <c r="H20" s="65"/>
      <c r="I20" s="91" t="s">
        <v>389</v>
      </c>
      <c r="J20" s="92">
        <v>20</v>
      </c>
      <c r="K20" s="65"/>
      <c r="L20" s="110" t="s">
        <v>389</v>
      </c>
      <c r="M20" s="92">
        <v>10</v>
      </c>
      <c r="N20" s="65"/>
      <c r="O20" s="158" t="s">
        <v>389</v>
      </c>
      <c r="P20" s="92">
        <v>10</v>
      </c>
      <c r="Q20" s="65"/>
      <c r="R20" s="91"/>
      <c r="S20" s="92"/>
      <c r="T20" s="112"/>
      <c r="U20" s="113"/>
      <c r="V20" s="92"/>
      <c r="W20" s="112"/>
      <c r="X20" s="251" t="s">
        <v>389</v>
      </c>
      <c r="Y20" s="276">
        <v>10</v>
      </c>
      <c r="Z20" s="65"/>
      <c r="AA20" s="90"/>
      <c r="AB20" s="627"/>
      <c r="AE20" s="121"/>
      <c r="AF20" s="121"/>
      <c r="AG20" s="121"/>
    </row>
    <row r="21" spans="1:33" ht="13.5" customHeight="1" x14ac:dyDescent="0.15">
      <c r="A21" s="636"/>
      <c r="B21" s="628"/>
      <c r="C21" s="110" t="s">
        <v>314</v>
      </c>
      <c r="D21" s="92">
        <v>300</v>
      </c>
      <c r="E21" s="65"/>
      <c r="F21" s="91" t="s">
        <v>36</v>
      </c>
      <c r="G21" s="92">
        <v>10</v>
      </c>
      <c r="H21" s="65"/>
      <c r="I21" s="91" t="s">
        <v>389</v>
      </c>
      <c r="J21" s="92">
        <v>20</v>
      </c>
      <c r="K21" s="65"/>
      <c r="L21" s="110" t="s">
        <v>389</v>
      </c>
      <c r="M21" s="92">
        <v>10</v>
      </c>
      <c r="N21" s="65"/>
      <c r="O21" s="158" t="s">
        <v>389</v>
      </c>
      <c r="P21" s="92">
        <v>10</v>
      </c>
      <c r="Q21" s="65"/>
      <c r="R21" s="91"/>
      <c r="S21" s="92"/>
      <c r="T21" s="112"/>
      <c r="U21" s="113"/>
      <c r="V21" s="92"/>
      <c r="W21" s="112"/>
      <c r="X21" s="113"/>
      <c r="Y21" s="92"/>
      <c r="Z21" s="112"/>
      <c r="AA21" s="90"/>
      <c r="AB21" s="627"/>
      <c r="AE21" s="121"/>
      <c r="AF21" s="121"/>
      <c r="AG21" s="121"/>
    </row>
    <row r="22" spans="1:33" ht="13.5" customHeight="1" x14ac:dyDescent="0.15">
      <c r="A22" s="636"/>
      <c r="B22" s="628"/>
      <c r="C22" s="110" t="s">
        <v>315</v>
      </c>
      <c r="D22" s="92">
        <v>1890</v>
      </c>
      <c r="E22" s="65"/>
      <c r="F22" s="91"/>
      <c r="G22" s="92"/>
      <c r="H22" s="112"/>
      <c r="I22" s="91"/>
      <c r="J22" s="92"/>
      <c r="K22" s="112"/>
      <c r="L22" s="110" t="s">
        <v>389</v>
      </c>
      <c r="M22" s="92">
        <v>30</v>
      </c>
      <c r="N22" s="65"/>
      <c r="O22" s="158" t="s">
        <v>389</v>
      </c>
      <c r="P22" s="92">
        <v>10</v>
      </c>
      <c r="Q22" s="65"/>
      <c r="R22" s="91"/>
      <c r="S22" s="92"/>
      <c r="T22" s="112"/>
      <c r="U22" s="113"/>
      <c r="V22" s="92"/>
      <c r="W22" s="112"/>
      <c r="X22" s="113"/>
      <c r="Y22" s="92"/>
      <c r="Z22" s="112"/>
      <c r="AA22" s="90"/>
      <c r="AB22" s="627"/>
      <c r="AE22" s="121"/>
      <c r="AF22" s="121"/>
      <c r="AG22" s="121"/>
    </row>
    <row r="23" spans="1:33" ht="13.5" customHeight="1" x14ac:dyDescent="0.15">
      <c r="A23" s="636"/>
      <c r="B23" s="628"/>
      <c r="C23" s="110" t="s">
        <v>316</v>
      </c>
      <c r="D23" s="92">
        <v>680</v>
      </c>
      <c r="E23" s="65"/>
      <c r="F23" s="91"/>
      <c r="G23" s="92"/>
      <c r="H23" s="112"/>
      <c r="I23" s="91"/>
      <c r="J23" s="92"/>
      <c r="K23" s="112"/>
      <c r="L23" s="110"/>
      <c r="M23" s="92">
        <v>0</v>
      </c>
      <c r="N23" s="93">
        <v>0</v>
      </c>
      <c r="O23" s="91"/>
      <c r="P23" s="92">
        <v>0</v>
      </c>
      <c r="Q23" s="112"/>
      <c r="R23" s="91"/>
      <c r="S23" s="92"/>
      <c r="T23" s="112"/>
      <c r="U23" s="113"/>
      <c r="V23" s="92"/>
      <c r="W23" s="112"/>
      <c r="X23" s="113"/>
      <c r="Y23" s="92"/>
      <c r="Z23" s="112"/>
      <c r="AA23" s="90"/>
      <c r="AB23" s="627"/>
      <c r="AE23" s="121"/>
      <c r="AF23" s="121"/>
      <c r="AG23" s="121"/>
    </row>
    <row r="24" spans="1:33" ht="13.5" customHeight="1" x14ac:dyDescent="0.15">
      <c r="A24" s="637"/>
      <c r="B24" s="629"/>
      <c r="C24" s="110" t="s">
        <v>317</v>
      </c>
      <c r="D24" s="92">
        <v>320</v>
      </c>
      <c r="E24" s="65"/>
      <c r="F24" s="91"/>
      <c r="G24" s="92"/>
      <c r="H24" s="112"/>
      <c r="I24" s="91" t="s">
        <v>69</v>
      </c>
      <c r="J24" s="92">
        <v>100</v>
      </c>
      <c r="K24" s="65"/>
      <c r="L24" s="110"/>
      <c r="M24" s="92"/>
      <c r="N24" s="93"/>
      <c r="O24" s="91"/>
      <c r="P24" s="92">
        <v>0</v>
      </c>
      <c r="Q24" s="112"/>
      <c r="R24" s="91"/>
      <c r="S24" s="92"/>
      <c r="T24" s="112"/>
      <c r="U24" s="113"/>
      <c r="V24" s="92"/>
      <c r="W24" s="112"/>
      <c r="X24" s="113"/>
      <c r="Y24" s="92"/>
      <c r="Z24" s="112"/>
      <c r="AA24" s="90"/>
      <c r="AB24" s="627"/>
      <c r="AE24" s="121"/>
      <c r="AF24" s="121"/>
      <c r="AG24" s="121"/>
    </row>
    <row r="25" spans="1:33" s="141" customFormat="1" ht="13.5" customHeight="1" thickBot="1" x14ac:dyDescent="0.2">
      <c r="A25" s="647">
        <f>SUM(D25,G25,J25,M25,P25,S25,V25,Y25)</f>
        <v>25640</v>
      </c>
      <c r="B25" s="648"/>
      <c r="C25" s="137" t="s">
        <v>262</v>
      </c>
      <c r="D25" s="138">
        <f>SUM(D9:D24)</f>
        <v>18790</v>
      </c>
      <c r="E25" s="139">
        <f>SUM(E9:E24)</f>
        <v>0</v>
      </c>
      <c r="F25" s="137" t="s">
        <v>262</v>
      </c>
      <c r="G25" s="138">
        <f>SUM(G9:G24)</f>
        <v>1570</v>
      </c>
      <c r="H25" s="139">
        <f>SUM(H9:H24)</f>
        <v>0</v>
      </c>
      <c r="I25" s="137" t="s">
        <v>262</v>
      </c>
      <c r="J25" s="138">
        <f>SUM(J9:J24)</f>
        <v>3360</v>
      </c>
      <c r="K25" s="139">
        <f>SUM(K9:K24)</f>
        <v>0</v>
      </c>
      <c r="L25" s="137" t="s">
        <v>262</v>
      </c>
      <c r="M25" s="138">
        <f>SUM(M9:M24)</f>
        <v>1100</v>
      </c>
      <c r="N25" s="139">
        <f>SUM(N9:N24)</f>
        <v>0</v>
      </c>
      <c r="O25" s="137" t="s">
        <v>262</v>
      </c>
      <c r="P25" s="138">
        <f>SUM(P9:P24)</f>
        <v>200</v>
      </c>
      <c r="Q25" s="139">
        <f>SUM(Q9:Q24)</f>
        <v>0</v>
      </c>
      <c r="R25" s="137" t="s">
        <v>262</v>
      </c>
      <c r="S25" s="138">
        <f>SUM(S9:S24)</f>
        <v>80</v>
      </c>
      <c r="T25" s="139">
        <f>SUM(T9:T24)</f>
        <v>0</v>
      </c>
      <c r="U25" s="137" t="s">
        <v>262</v>
      </c>
      <c r="V25" s="138">
        <f>SUM(V9:V24)</f>
        <v>0</v>
      </c>
      <c r="W25" s="139">
        <f>SUM(W9:W24)</f>
        <v>0</v>
      </c>
      <c r="X25" s="137" t="s">
        <v>262</v>
      </c>
      <c r="Y25" s="138">
        <f>SUM(Y9:Y24)</f>
        <v>540</v>
      </c>
      <c r="Z25" s="139">
        <f>SUM(Z9:Z24)</f>
        <v>0</v>
      </c>
      <c r="AA25" s="140"/>
      <c r="AB25" s="627"/>
    </row>
    <row r="26" spans="1:33" ht="13.5" customHeight="1" x14ac:dyDescent="0.15">
      <c r="AB26" s="627"/>
    </row>
    <row r="27" spans="1:33" ht="13.5" customHeight="1" x14ac:dyDescent="0.15">
      <c r="A27" s="183" t="s">
        <v>503</v>
      </c>
      <c r="B27" s="252"/>
      <c r="C27" s="149"/>
      <c r="D27" s="149"/>
      <c r="E27" s="150"/>
      <c r="F27" s="149"/>
      <c r="G27" s="149"/>
      <c r="H27" s="150"/>
      <c r="I27" s="149"/>
      <c r="J27" s="149"/>
      <c r="K27" s="150"/>
      <c r="L27" s="149"/>
      <c r="M27" s="149"/>
      <c r="N27" s="150"/>
      <c r="O27" s="149"/>
      <c r="P27" s="149"/>
      <c r="Q27" s="150"/>
      <c r="R27" s="149"/>
      <c r="S27" s="149"/>
      <c r="T27" s="150"/>
      <c r="U27" s="149"/>
      <c r="V27" s="149"/>
      <c r="W27" s="150"/>
      <c r="X27" s="151"/>
      <c r="Y27" s="151"/>
      <c r="Z27" s="150"/>
      <c r="AA27" s="90"/>
      <c r="AB27" s="627"/>
    </row>
    <row r="28" spans="1:33" ht="13.5" customHeight="1" x14ac:dyDescent="0.15">
      <c r="A28" s="185" t="s">
        <v>378</v>
      </c>
      <c r="B28" s="148"/>
      <c r="C28" s="149"/>
      <c r="D28" s="149"/>
      <c r="E28" s="152"/>
      <c r="F28" s="149"/>
      <c r="G28" s="149"/>
      <c r="H28" s="152"/>
      <c r="I28" s="149"/>
      <c r="J28" s="149"/>
      <c r="K28" s="152"/>
      <c r="L28" s="149"/>
      <c r="M28" s="149"/>
      <c r="N28" s="152"/>
      <c r="O28" s="149"/>
      <c r="P28" s="149"/>
      <c r="Q28" s="152"/>
      <c r="R28" s="149"/>
      <c r="S28" s="149"/>
      <c r="T28" s="152"/>
      <c r="U28" s="149"/>
      <c r="V28" s="149"/>
      <c r="W28" s="152"/>
      <c r="X28" s="149"/>
      <c r="Y28" s="149"/>
      <c r="Z28" s="150"/>
      <c r="AA28" s="90"/>
      <c r="AB28" s="627"/>
    </row>
    <row r="29" spans="1:33" ht="13.5" customHeight="1" x14ac:dyDescent="0.15">
      <c r="A29" s="185" t="s">
        <v>369</v>
      </c>
      <c r="AB29" s="627"/>
    </row>
    <row r="30" spans="1:33" ht="13.5" customHeight="1" x14ac:dyDescent="0.15">
      <c r="AB30" s="627"/>
    </row>
    <row r="31" spans="1:33" ht="13.5" customHeight="1" x14ac:dyDescent="0.15">
      <c r="AB31" s="627"/>
    </row>
    <row r="32" spans="1:33" x14ac:dyDescent="0.15">
      <c r="AB32" s="627"/>
    </row>
    <row r="33" spans="28:28" x14ac:dyDescent="0.15">
      <c r="AB33" s="627"/>
    </row>
    <row r="34" spans="28:28" x14ac:dyDescent="0.15">
      <c r="AB34" s="627"/>
    </row>
    <row r="35" spans="28:28" x14ac:dyDescent="0.15">
      <c r="AB35" s="627"/>
    </row>
    <row r="36" spans="28:28" x14ac:dyDescent="0.15">
      <c r="AB36" s="627"/>
    </row>
    <row r="37" spans="28:28" x14ac:dyDescent="0.15">
      <c r="AB37" s="627"/>
    </row>
    <row r="38" spans="28:28" ht="13.5" customHeight="1" x14ac:dyDescent="0.15">
      <c r="AB38" s="627"/>
    </row>
    <row r="39" spans="28:28" x14ac:dyDescent="0.15">
      <c r="AB39" s="627"/>
    </row>
    <row r="40" spans="28:28" x14ac:dyDescent="0.15">
      <c r="AB40" s="627"/>
    </row>
    <row r="41" spans="28:28" x14ac:dyDescent="0.15">
      <c r="AB41" s="627"/>
    </row>
    <row r="42" spans="28:28" x14ac:dyDescent="0.15">
      <c r="AB42" s="627"/>
    </row>
    <row r="43" spans="28:28" x14ac:dyDescent="0.15">
      <c r="AB43" s="627"/>
    </row>
    <row r="44" spans="28:28" x14ac:dyDescent="0.15">
      <c r="AB44" s="627"/>
    </row>
    <row r="45" spans="28:28" x14ac:dyDescent="0.15">
      <c r="AB45" s="627"/>
    </row>
    <row r="46" spans="28:28" x14ac:dyDescent="0.15">
      <c r="AB46" s="392"/>
    </row>
    <row r="47" spans="28:28" x14ac:dyDescent="0.15">
      <c r="AB47" s="392"/>
    </row>
    <row r="48" spans="28:28" x14ac:dyDescent="0.15">
      <c r="AB48" s="392"/>
    </row>
    <row r="49" spans="25:28" x14ac:dyDescent="0.15">
      <c r="AB49" s="392"/>
    </row>
    <row r="50" spans="25:28" x14ac:dyDescent="0.15">
      <c r="AB50" s="392"/>
    </row>
    <row r="51" spans="25:28" x14ac:dyDescent="0.15">
      <c r="AB51" s="392"/>
    </row>
    <row r="52" spans="25:28" x14ac:dyDescent="0.15">
      <c r="AB52" s="392"/>
    </row>
    <row r="53" spans="25:28" x14ac:dyDescent="0.15">
      <c r="AB53" s="392"/>
    </row>
    <row r="54" spans="25:28" x14ac:dyDescent="0.15">
      <c r="Y54" s="570" t="str">
        <f>市郡別!S38</f>
        <v>(2025年4月)</v>
      </c>
      <c r="Z54" s="570"/>
      <c r="AB54" s="392"/>
    </row>
    <row r="55" spans="25:28" x14ac:dyDescent="0.15">
      <c r="AB55" s="392"/>
    </row>
    <row r="56" spans="25:28" x14ac:dyDescent="0.15">
      <c r="AB56" s="392"/>
    </row>
    <row r="57" spans="25:28" x14ac:dyDescent="0.15">
      <c r="AB57" s="392"/>
    </row>
  </sheetData>
  <mergeCells count="17">
    <mergeCell ref="H1:L1"/>
    <mergeCell ref="A1:G1"/>
    <mergeCell ref="A7:B8"/>
    <mergeCell ref="Y54:Z54"/>
    <mergeCell ref="A25:B25"/>
    <mergeCell ref="A9:A24"/>
    <mergeCell ref="B9:B24"/>
    <mergeCell ref="AB14:AB45"/>
    <mergeCell ref="AB9:AB11"/>
    <mergeCell ref="A2:F5"/>
    <mergeCell ref="G2:G5"/>
    <mergeCell ref="H2:L5"/>
    <mergeCell ref="M2:N5"/>
    <mergeCell ref="U2:Y5"/>
    <mergeCell ref="Z2:Z5"/>
    <mergeCell ref="O3:Q5"/>
    <mergeCell ref="R3:T5"/>
  </mergeCells>
  <phoneticPr fontId="5"/>
  <conditionalFormatting sqref="E9:E24 T9:T10 Z9:Z17 H9:H21 K9:K24 N9:N22 Z19 Q9:Q22">
    <cfRule type="cellIs" dxfId="17" priority="14" stopIfTrue="1" operator="greaterThan">
      <formula>D9</formula>
    </cfRule>
  </conditionalFormatting>
  <conditionalFormatting sqref="Z18">
    <cfRule type="cellIs" dxfId="16" priority="2" stopIfTrue="1" operator="greaterThan">
      <formula>Y18</formula>
    </cfRule>
  </conditionalFormatting>
  <conditionalFormatting sqref="Z20">
    <cfRule type="cellIs" dxfId="15" priority="1" stopIfTrue="1" operator="greaterThan">
      <formula>Y20</formula>
    </cfRule>
  </conditionalFormatting>
  <dataValidations count="2">
    <dataValidation allowBlank="1" showInputMessage="1" sqref="Y52:Z55 C8:Z8 M1:Z7 C6:L7 A6:A7 B6 I1:L1 A1:A2 G2 H1:H2 N9:N22 Y57:Z65536 L9:M24 A9 AC1:IV25 C9:K65536 AB14 AB1:AB9 AA1:AA1048576 AB12 AB58:AB65536 A32:A65536 B25:B65536 AC27:IV65536 A25:A29 Y9:Z37 Y39:Z50 L25:N65536 O9:X65536" xr:uid="{2412F317-872D-4AE3-9564-5185B86433F3}"/>
    <dataValidation type="whole" allowBlank="1" showInputMessage="1" showErrorMessage="1" errorTitle="部数オーバー！" error="入力部数が持ち部数を超えていますので入力しなおしてください。" sqref="AC26:IV26" xr:uid="{7500CC87-D80F-4F42-A553-F144F99CACFD}">
      <formula1>5</formula1>
      <formula2>AB30</formula2>
    </dataValidation>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019888-381D-4771-B003-2699FC473195}">
  <sheetPr codeName="Sheet7"/>
  <dimension ref="A1:AG58"/>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9.2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33"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33"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33" ht="13.5" customHeight="1" x14ac:dyDescent="0.15">
      <c r="A3" s="615"/>
      <c r="B3" s="616"/>
      <c r="C3" s="616"/>
      <c r="D3" s="616"/>
      <c r="E3" s="616"/>
      <c r="F3" s="616"/>
      <c r="G3" s="602"/>
      <c r="H3" s="607"/>
      <c r="I3" s="608"/>
      <c r="J3" s="608"/>
      <c r="K3" s="608"/>
      <c r="L3" s="609"/>
      <c r="M3" s="563"/>
      <c r="N3" s="564"/>
      <c r="O3" s="583">
        <f>SUM(E28,H28,K28,N28,Q28,T28,W28,Z28)</f>
        <v>0</v>
      </c>
      <c r="P3" s="584"/>
      <c r="Q3" s="585"/>
      <c r="R3" s="592">
        <f>市郡別!M3</f>
        <v>0</v>
      </c>
      <c r="S3" s="593"/>
      <c r="T3" s="594"/>
      <c r="U3" s="574"/>
      <c r="V3" s="575"/>
      <c r="W3" s="575"/>
      <c r="X3" s="575"/>
      <c r="Y3" s="576"/>
      <c r="Z3" s="581"/>
    </row>
    <row r="4" spans="1:33"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33"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33" ht="7.5" customHeight="1" thickBot="1" x14ac:dyDescent="0.2"/>
    <row r="7" spans="1:33"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33"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33" ht="13.5" customHeight="1" x14ac:dyDescent="0.15">
      <c r="A9" s="655" t="s">
        <v>490</v>
      </c>
      <c r="B9" s="568" t="s">
        <v>239</v>
      </c>
      <c r="C9" s="110" t="s">
        <v>318</v>
      </c>
      <c r="D9" s="92">
        <v>3250</v>
      </c>
      <c r="E9" s="65"/>
      <c r="F9" s="159" t="s">
        <v>36</v>
      </c>
      <c r="G9" s="92">
        <v>100</v>
      </c>
      <c r="H9" s="65"/>
      <c r="I9" s="159" t="s">
        <v>71</v>
      </c>
      <c r="J9" s="92">
        <v>1080</v>
      </c>
      <c r="K9" s="65"/>
      <c r="L9" s="110" t="s">
        <v>36</v>
      </c>
      <c r="M9" s="92">
        <v>30</v>
      </c>
      <c r="N9" s="65"/>
      <c r="O9" s="159" t="s">
        <v>156</v>
      </c>
      <c r="P9" s="92">
        <v>20</v>
      </c>
      <c r="Q9" s="65"/>
      <c r="R9" s="158" t="s">
        <v>36</v>
      </c>
      <c r="S9" s="92">
        <v>10</v>
      </c>
      <c r="T9" s="65"/>
      <c r="U9" s="113"/>
      <c r="V9" s="92"/>
      <c r="W9" s="112"/>
      <c r="X9" s="158" t="s">
        <v>36</v>
      </c>
      <c r="Y9" s="92">
        <v>50</v>
      </c>
      <c r="Z9" s="65"/>
      <c r="AA9" s="90"/>
      <c r="AB9" s="528" t="s">
        <v>157</v>
      </c>
    </row>
    <row r="10" spans="1:33" ht="13.5" customHeight="1" x14ac:dyDescent="0.15">
      <c r="A10" s="655"/>
      <c r="B10" s="567"/>
      <c r="C10" s="110" t="s">
        <v>319</v>
      </c>
      <c r="D10" s="92">
        <v>620</v>
      </c>
      <c r="E10" s="65"/>
      <c r="F10" s="110" t="s">
        <v>36</v>
      </c>
      <c r="G10" s="92">
        <v>30</v>
      </c>
      <c r="H10" s="65"/>
      <c r="I10" s="161"/>
      <c r="J10" s="92"/>
      <c r="K10" s="112"/>
      <c r="L10" s="110" t="s">
        <v>36</v>
      </c>
      <c r="M10" s="92">
        <v>10</v>
      </c>
      <c r="N10" s="65"/>
      <c r="O10" s="161"/>
      <c r="P10" s="92"/>
      <c r="Q10" s="112"/>
      <c r="R10" s="91" t="s">
        <v>36</v>
      </c>
      <c r="S10" s="92">
        <v>10</v>
      </c>
      <c r="T10" s="65"/>
      <c r="U10" s="113"/>
      <c r="V10" s="92"/>
      <c r="W10" s="112"/>
      <c r="X10" s="91" t="s">
        <v>36</v>
      </c>
      <c r="Y10" s="92">
        <v>20</v>
      </c>
      <c r="Z10" s="65"/>
      <c r="AA10" s="90"/>
      <c r="AB10" s="528"/>
    </row>
    <row r="11" spans="1:33" ht="13.5" customHeight="1" x14ac:dyDescent="0.15">
      <c r="A11" s="655"/>
      <c r="B11" s="567"/>
      <c r="C11" s="110" t="s">
        <v>504</v>
      </c>
      <c r="D11" s="92">
        <v>480</v>
      </c>
      <c r="E11" s="65"/>
      <c r="F11" s="110" t="s">
        <v>36</v>
      </c>
      <c r="G11" s="92">
        <v>10</v>
      </c>
      <c r="H11" s="65"/>
      <c r="I11" s="161"/>
      <c r="J11" s="92"/>
      <c r="K11" s="112"/>
      <c r="L11" s="110" t="s">
        <v>36</v>
      </c>
      <c r="M11" s="92">
        <v>10</v>
      </c>
      <c r="N11" s="65"/>
      <c r="O11" s="161"/>
      <c r="P11" s="92"/>
      <c r="Q11" s="112"/>
      <c r="R11" s="91"/>
      <c r="S11" s="92"/>
      <c r="T11" s="112"/>
      <c r="U11" s="113"/>
      <c r="V11" s="92"/>
      <c r="W11" s="112"/>
      <c r="X11" s="91" t="s">
        <v>36</v>
      </c>
      <c r="Y11" s="92">
        <v>10</v>
      </c>
      <c r="Z11" s="65"/>
      <c r="AA11" s="90"/>
      <c r="AB11" s="528"/>
    </row>
    <row r="12" spans="1:33" ht="13.5" customHeight="1" x14ac:dyDescent="0.15">
      <c r="A12" s="655"/>
      <c r="B12" s="567"/>
      <c r="C12" s="386" t="s">
        <v>385</v>
      </c>
      <c r="D12" s="92">
        <v>1370</v>
      </c>
      <c r="E12" s="65"/>
      <c r="F12" s="110" t="s">
        <v>36</v>
      </c>
      <c r="G12" s="92">
        <v>30</v>
      </c>
      <c r="H12" s="65"/>
      <c r="I12" s="161"/>
      <c r="J12" s="92"/>
      <c r="K12" s="112"/>
      <c r="L12" s="110" t="s">
        <v>36</v>
      </c>
      <c r="M12" s="92">
        <v>10</v>
      </c>
      <c r="N12" s="65"/>
      <c r="O12" s="161"/>
      <c r="P12" s="92"/>
      <c r="Q12" s="112"/>
      <c r="R12" s="161"/>
      <c r="S12" s="92"/>
      <c r="T12" s="112"/>
      <c r="U12" s="113"/>
      <c r="V12" s="92"/>
      <c r="W12" s="112"/>
      <c r="X12" s="91" t="s">
        <v>36</v>
      </c>
      <c r="Y12" s="92">
        <v>20</v>
      </c>
      <c r="Z12" s="65"/>
      <c r="AA12" s="90"/>
      <c r="AB12" s="424">
        <v>6</v>
      </c>
    </row>
    <row r="13" spans="1:33" ht="13.5" customHeight="1" x14ac:dyDescent="0.15">
      <c r="A13" s="655"/>
      <c r="B13" s="650" t="s">
        <v>383</v>
      </c>
      <c r="C13" s="237" t="s">
        <v>370</v>
      </c>
      <c r="D13" s="95">
        <v>2700</v>
      </c>
      <c r="E13" s="70"/>
      <c r="F13" s="160" t="s">
        <v>187</v>
      </c>
      <c r="G13" s="95">
        <v>400</v>
      </c>
      <c r="H13" s="70"/>
      <c r="I13" s="160" t="s">
        <v>72</v>
      </c>
      <c r="J13" s="95">
        <v>80</v>
      </c>
      <c r="K13" s="70"/>
      <c r="L13" s="94" t="s">
        <v>36</v>
      </c>
      <c r="M13" s="95">
        <v>20</v>
      </c>
      <c r="N13" s="70"/>
      <c r="O13" s="160" t="s">
        <v>188</v>
      </c>
      <c r="P13" s="95">
        <v>60</v>
      </c>
      <c r="Q13" s="70"/>
      <c r="R13" s="160" t="s">
        <v>188</v>
      </c>
      <c r="S13" s="95">
        <v>10</v>
      </c>
      <c r="T13" s="71"/>
      <c r="U13" s="109"/>
      <c r="V13" s="95"/>
      <c r="W13" s="108"/>
      <c r="X13" s="160" t="s">
        <v>188</v>
      </c>
      <c r="Y13" s="95">
        <v>200</v>
      </c>
      <c r="Z13" s="71"/>
      <c r="AA13" s="90"/>
      <c r="AB13" s="424"/>
    </row>
    <row r="14" spans="1:33" ht="13.5" customHeight="1" x14ac:dyDescent="0.15">
      <c r="A14" s="655"/>
      <c r="B14" s="651"/>
      <c r="C14" s="165" t="s">
        <v>361</v>
      </c>
      <c r="D14" s="92">
        <v>1530</v>
      </c>
      <c r="E14" s="65"/>
      <c r="F14" s="161"/>
      <c r="G14" s="92"/>
      <c r="H14" s="112"/>
      <c r="I14" s="159" t="s">
        <v>73</v>
      </c>
      <c r="J14" s="92">
        <v>250</v>
      </c>
      <c r="K14" s="65"/>
      <c r="L14" s="161"/>
      <c r="M14" s="92"/>
      <c r="N14" s="112"/>
      <c r="O14" s="241"/>
      <c r="P14" s="92"/>
      <c r="Q14" s="112"/>
      <c r="R14" s="159"/>
      <c r="S14" s="92"/>
      <c r="T14" s="112"/>
      <c r="U14" s="113"/>
      <c r="V14" s="92"/>
      <c r="W14" s="112"/>
      <c r="X14" s="113"/>
      <c r="Y14" s="92"/>
      <c r="Z14" s="112"/>
      <c r="AA14" s="90"/>
      <c r="AB14" s="627" t="s">
        <v>557</v>
      </c>
      <c r="AE14" s="121"/>
      <c r="AF14" s="121"/>
      <c r="AG14" s="121"/>
    </row>
    <row r="15" spans="1:33" ht="13.5" customHeight="1" x14ac:dyDescent="0.15">
      <c r="A15" s="655"/>
      <c r="B15" s="651"/>
      <c r="C15" s="165" t="s">
        <v>362</v>
      </c>
      <c r="D15" s="92">
        <v>990</v>
      </c>
      <c r="E15" s="65"/>
      <c r="F15" s="161"/>
      <c r="G15" s="92"/>
      <c r="H15" s="112"/>
      <c r="I15" s="159" t="s">
        <v>74</v>
      </c>
      <c r="J15" s="92">
        <v>50</v>
      </c>
      <c r="K15" s="65"/>
      <c r="L15" s="159"/>
      <c r="M15" s="92"/>
      <c r="N15" s="93"/>
      <c r="O15" s="161"/>
      <c r="P15" s="92"/>
      <c r="Q15" s="112"/>
      <c r="R15" s="161"/>
      <c r="S15" s="92"/>
      <c r="T15" s="112"/>
      <c r="U15" s="113"/>
      <c r="V15" s="92"/>
      <c r="W15" s="112"/>
      <c r="X15" s="113"/>
      <c r="Y15" s="92"/>
      <c r="Z15" s="112"/>
      <c r="AA15" s="90"/>
      <c r="AB15" s="627"/>
      <c r="AE15" s="121"/>
      <c r="AF15" s="121"/>
      <c r="AG15" s="121"/>
    </row>
    <row r="16" spans="1:33" ht="13.5" customHeight="1" x14ac:dyDescent="0.15">
      <c r="A16" s="655"/>
      <c r="B16" s="652"/>
      <c r="C16" s="136" t="s">
        <v>320</v>
      </c>
      <c r="D16" s="115">
        <v>1140</v>
      </c>
      <c r="E16" s="68"/>
      <c r="F16" s="166"/>
      <c r="G16" s="115"/>
      <c r="H16" s="118"/>
      <c r="I16" s="136" t="s">
        <v>36</v>
      </c>
      <c r="J16" s="115">
        <v>60</v>
      </c>
      <c r="K16" s="68"/>
      <c r="L16" s="136" t="s">
        <v>36</v>
      </c>
      <c r="M16" s="115">
        <v>30</v>
      </c>
      <c r="N16" s="69"/>
      <c r="O16" s="166"/>
      <c r="P16" s="115"/>
      <c r="Q16" s="118"/>
      <c r="R16" s="166"/>
      <c r="S16" s="115"/>
      <c r="T16" s="118"/>
      <c r="U16" s="119"/>
      <c r="V16" s="115"/>
      <c r="W16" s="118"/>
      <c r="X16" s="119"/>
      <c r="Y16" s="115"/>
      <c r="Z16" s="118"/>
      <c r="AA16" s="90"/>
      <c r="AB16" s="627"/>
      <c r="AE16" s="121"/>
      <c r="AF16" s="121"/>
      <c r="AG16" s="121"/>
    </row>
    <row r="17" spans="1:33" ht="13.5" customHeight="1" x14ac:dyDescent="0.15">
      <c r="A17" s="655"/>
      <c r="B17" s="567" t="s">
        <v>240</v>
      </c>
      <c r="C17" s="110" t="s">
        <v>321</v>
      </c>
      <c r="D17" s="92">
        <v>690</v>
      </c>
      <c r="E17" s="70"/>
      <c r="F17" s="159" t="s">
        <v>75</v>
      </c>
      <c r="G17" s="92">
        <v>350</v>
      </c>
      <c r="H17" s="65"/>
      <c r="I17" s="159" t="s">
        <v>75</v>
      </c>
      <c r="J17" s="92">
        <v>750</v>
      </c>
      <c r="K17" s="70"/>
      <c r="L17" s="159" t="s">
        <v>75</v>
      </c>
      <c r="M17" s="92">
        <v>60</v>
      </c>
      <c r="N17" s="71"/>
      <c r="O17" s="159" t="s">
        <v>76</v>
      </c>
      <c r="P17" s="92">
        <v>10</v>
      </c>
      <c r="Q17" s="65"/>
      <c r="R17" s="159" t="s">
        <v>77</v>
      </c>
      <c r="S17" s="92">
        <v>10</v>
      </c>
      <c r="T17" s="65"/>
      <c r="U17" s="113"/>
      <c r="V17" s="92"/>
      <c r="W17" s="112"/>
      <c r="X17" s="159" t="s">
        <v>77</v>
      </c>
      <c r="Y17" s="92">
        <v>60</v>
      </c>
      <c r="Z17" s="65"/>
      <c r="AA17" s="90"/>
      <c r="AB17" s="627"/>
    </row>
    <row r="18" spans="1:33" ht="13.5" customHeight="1" x14ac:dyDescent="0.15">
      <c r="A18" s="655"/>
      <c r="B18" s="567"/>
      <c r="C18" s="110" t="s">
        <v>186</v>
      </c>
      <c r="D18" s="92">
        <v>680</v>
      </c>
      <c r="E18" s="65"/>
      <c r="F18" s="161"/>
      <c r="G18" s="92"/>
      <c r="H18" s="112"/>
      <c r="I18" s="161"/>
      <c r="J18" s="92"/>
      <c r="K18" s="45"/>
      <c r="L18" s="161"/>
      <c r="M18" s="92"/>
      <c r="N18" s="112"/>
      <c r="O18" s="161"/>
      <c r="P18" s="92"/>
      <c r="Q18" s="112"/>
      <c r="R18" s="161"/>
      <c r="S18" s="92"/>
      <c r="T18" s="112"/>
      <c r="U18" s="113"/>
      <c r="V18" s="92"/>
      <c r="W18" s="112"/>
      <c r="X18" s="113"/>
      <c r="Y18" s="92"/>
      <c r="Z18" s="112"/>
      <c r="AA18" s="90"/>
      <c r="AB18" s="627"/>
    </row>
    <row r="19" spans="1:33" ht="13.5" customHeight="1" x14ac:dyDescent="0.15">
      <c r="A19" s="655"/>
      <c r="B19" s="567"/>
      <c r="C19" s="110" t="s">
        <v>129</v>
      </c>
      <c r="D19" s="92">
        <v>110</v>
      </c>
      <c r="E19" s="65"/>
      <c r="F19" s="161"/>
      <c r="G19" s="92"/>
      <c r="H19" s="112"/>
      <c r="I19" s="161"/>
      <c r="J19" s="92"/>
      <c r="K19" s="112"/>
      <c r="L19" s="161"/>
      <c r="M19" s="92"/>
      <c r="N19" s="112"/>
      <c r="O19" s="161"/>
      <c r="P19" s="92"/>
      <c r="Q19" s="112"/>
      <c r="R19" s="161"/>
      <c r="S19" s="92"/>
      <c r="T19" s="112"/>
      <c r="U19" s="113"/>
      <c r="V19" s="92"/>
      <c r="W19" s="112"/>
      <c r="X19" s="113"/>
      <c r="Y19" s="92"/>
      <c r="Z19" s="112"/>
      <c r="AA19" s="90"/>
      <c r="AB19" s="627"/>
    </row>
    <row r="20" spans="1:33" ht="13.5" customHeight="1" x14ac:dyDescent="0.15">
      <c r="A20" s="655"/>
      <c r="B20" s="567"/>
      <c r="C20" s="110" t="s">
        <v>322</v>
      </c>
      <c r="D20" s="92">
        <v>750</v>
      </c>
      <c r="E20" s="65"/>
      <c r="F20" s="161"/>
      <c r="G20" s="92"/>
      <c r="H20" s="112"/>
      <c r="I20" s="161"/>
      <c r="J20" s="92"/>
      <c r="K20" s="112"/>
      <c r="L20" s="161"/>
      <c r="M20" s="92"/>
      <c r="N20" s="112"/>
      <c r="O20" s="161"/>
      <c r="P20" s="92"/>
      <c r="Q20" s="112"/>
      <c r="R20" s="161"/>
      <c r="S20" s="92"/>
      <c r="T20" s="112"/>
      <c r="U20" s="113"/>
      <c r="V20" s="92"/>
      <c r="W20" s="112"/>
      <c r="X20" s="113"/>
      <c r="Y20" s="92"/>
      <c r="Z20" s="112"/>
      <c r="AA20" s="90"/>
      <c r="AB20" s="627"/>
    </row>
    <row r="21" spans="1:33" ht="13.5" customHeight="1" x14ac:dyDescent="0.15">
      <c r="A21" s="655"/>
      <c r="B21" s="567"/>
      <c r="C21" s="120" t="s">
        <v>323</v>
      </c>
      <c r="D21" s="101">
        <v>690</v>
      </c>
      <c r="E21" s="68"/>
      <c r="F21" s="102"/>
      <c r="G21" s="101"/>
      <c r="H21" s="103"/>
      <c r="I21" s="102"/>
      <c r="J21" s="101"/>
      <c r="K21" s="103"/>
      <c r="L21" s="102"/>
      <c r="M21" s="101"/>
      <c r="N21" s="195"/>
      <c r="O21" s="102"/>
      <c r="P21" s="101"/>
      <c r="Q21" s="103"/>
      <c r="R21" s="102"/>
      <c r="S21" s="101"/>
      <c r="T21" s="103"/>
      <c r="U21" s="104"/>
      <c r="V21" s="101"/>
      <c r="W21" s="103"/>
      <c r="X21" s="104"/>
      <c r="Y21" s="101"/>
      <c r="Z21" s="103"/>
      <c r="AA21" s="90"/>
      <c r="AB21" s="627"/>
    </row>
    <row r="22" spans="1:33" ht="13.5" customHeight="1" x14ac:dyDescent="0.15">
      <c r="A22" s="655"/>
      <c r="B22" s="568" t="s">
        <v>241</v>
      </c>
      <c r="C22" s="94" t="s">
        <v>324</v>
      </c>
      <c r="D22" s="95">
        <v>590</v>
      </c>
      <c r="E22" s="70"/>
      <c r="F22" s="94" t="s">
        <v>36</v>
      </c>
      <c r="G22" s="95">
        <v>30</v>
      </c>
      <c r="H22" s="70"/>
      <c r="I22" s="94" t="s">
        <v>36</v>
      </c>
      <c r="J22" s="95">
        <v>20</v>
      </c>
      <c r="K22" s="70"/>
      <c r="L22" s="94" t="s">
        <v>36</v>
      </c>
      <c r="M22" s="95">
        <v>10</v>
      </c>
      <c r="N22" s="71"/>
      <c r="O22" s="94" t="s">
        <v>36</v>
      </c>
      <c r="P22" s="95">
        <v>10</v>
      </c>
      <c r="Q22" s="70"/>
      <c r="R22" s="175"/>
      <c r="S22" s="95"/>
      <c r="T22" s="108"/>
      <c r="U22" s="109"/>
      <c r="V22" s="95"/>
      <c r="W22" s="108"/>
      <c r="X22" s="94" t="s">
        <v>36</v>
      </c>
      <c r="Y22" s="95">
        <v>10</v>
      </c>
      <c r="Z22" s="70"/>
      <c r="AA22" s="90"/>
      <c r="AB22" s="627"/>
    </row>
    <row r="23" spans="1:33" ht="13.5" customHeight="1" x14ac:dyDescent="0.15">
      <c r="A23" s="655"/>
      <c r="B23" s="569"/>
      <c r="C23" s="136" t="s">
        <v>325</v>
      </c>
      <c r="D23" s="115">
        <v>590</v>
      </c>
      <c r="E23" s="68"/>
      <c r="F23" s="136" t="s">
        <v>36</v>
      </c>
      <c r="G23" s="115">
        <v>40</v>
      </c>
      <c r="H23" s="68"/>
      <c r="I23" s="136" t="s">
        <v>36</v>
      </c>
      <c r="J23" s="115">
        <v>50</v>
      </c>
      <c r="K23" s="68"/>
      <c r="L23" s="136" t="s">
        <v>36</v>
      </c>
      <c r="M23" s="115">
        <v>20</v>
      </c>
      <c r="N23" s="69"/>
      <c r="O23" s="136" t="s">
        <v>36</v>
      </c>
      <c r="P23" s="115">
        <v>20</v>
      </c>
      <c r="Q23" s="68"/>
      <c r="R23" s="166"/>
      <c r="S23" s="115"/>
      <c r="T23" s="118"/>
      <c r="U23" s="119"/>
      <c r="V23" s="115"/>
      <c r="W23" s="118"/>
      <c r="X23" s="136" t="s">
        <v>36</v>
      </c>
      <c r="Y23" s="115">
        <v>30</v>
      </c>
      <c r="Z23" s="68"/>
      <c r="AA23" s="90"/>
      <c r="AB23" s="627"/>
    </row>
    <row r="24" spans="1:33" ht="13.5" customHeight="1" x14ac:dyDescent="0.15">
      <c r="A24" s="655"/>
      <c r="B24" s="567" t="s">
        <v>242</v>
      </c>
      <c r="C24" s="110" t="s">
        <v>326</v>
      </c>
      <c r="D24" s="92">
        <v>790</v>
      </c>
      <c r="E24" s="70"/>
      <c r="F24" s="110" t="s">
        <v>36</v>
      </c>
      <c r="G24" s="92">
        <v>50</v>
      </c>
      <c r="H24" s="70"/>
      <c r="I24" s="159" t="s">
        <v>78</v>
      </c>
      <c r="J24" s="92">
        <v>100</v>
      </c>
      <c r="K24" s="70"/>
      <c r="L24" s="110" t="s">
        <v>36</v>
      </c>
      <c r="M24" s="92">
        <v>10</v>
      </c>
      <c r="N24" s="71"/>
      <c r="O24" s="110" t="s">
        <v>36</v>
      </c>
      <c r="P24" s="92">
        <v>10</v>
      </c>
      <c r="Q24" s="70"/>
      <c r="R24" s="161"/>
      <c r="S24" s="92"/>
      <c r="T24" s="112"/>
      <c r="U24" s="113"/>
      <c r="V24" s="92"/>
      <c r="W24" s="112"/>
      <c r="X24" s="110" t="s">
        <v>36</v>
      </c>
      <c r="Y24" s="92">
        <v>10</v>
      </c>
      <c r="Z24" s="70"/>
      <c r="AA24" s="90"/>
      <c r="AB24" s="627"/>
    </row>
    <row r="25" spans="1:33" ht="13.5" customHeight="1" x14ac:dyDescent="0.15">
      <c r="A25" s="655"/>
      <c r="B25" s="567"/>
      <c r="C25" s="120"/>
      <c r="D25" s="242"/>
      <c r="E25" s="116"/>
      <c r="F25" s="177"/>
      <c r="G25" s="101"/>
      <c r="H25" s="99"/>
      <c r="I25" s="177" t="s">
        <v>79</v>
      </c>
      <c r="J25" s="101">
        <v>70</v>
      </c>
      <c r="K25" s="68"/>
      <c r="L25" s="120"/>
      <c r="M25" s="101"/>
      <c r="N25" s="116"/>
      <c r="O25" s="102"/>
      <c r="P25" s="101"/>
      <c r="Q25" s="103"/>
      <c r="R25" s="102"/>
      <c r="S25" s="101"/>
      <c r="T25" s="103"/>
      <c r="U25" s="104"/>
      <c r="V25" s="101"/>
      <c r="W25" s="103"/>
      <c r="X25" s="243"/>
      <c r="Y25" s="101"/>
      <c r="Z25" s="99"/>
      <c r="AA25" s="90"/>
      <c r="AB25" s="627"/>
    </row>
    <row r="26" spans="1:33" ht="13.5" customHeight="1" x14ac:dyDescent="0.15">
      <c r="A26" s="655"/>
      <c r="B26" s="568" t="s">
        <v>243</v>
      </c>
      <c r="C26" s="94" t="s">
        <v>327</v>
      </c>
      <c r="D26" s="95">
        <v>400</v>
      </c>
      <c r="E26" s="71"/>
      <c r="F26" s="94" t="s">
        <v>36</v>
      </c>
      <c r="G26" s="95">
        <v>10</v>
      </c>
      <c r="H26" s="65"/>
      <c r="I26" s="94" t="s">
        <v>36</v>
      </c>
      <c r="J26" s="95">
        <v>20</v>
      </c>
      <c r="K26" s="70"/>
      <c r="L26" s="94" t="s">
        <v>36</v>
      </c>
      <c r="M26" s="95">
        <v>10</v>
      </c>
      <c r="N26" s="71"/>
      <c r="O26" s="377"/>
      <c r="P26" s="42">
        <v>0</v>
      </c>
      <c r="Q26" s="368"/>
      <c r="R26" s="175"/>
      <c r="S26" s="95"/>
      <c r="T26" s="108"/>
      <c r="U26" s="109"/>
      <c r="V26" s="95"/>
      <c r="W26" s="108"/>
      <c r="X26" s="94" t="s">
        <v>36</v>
      </c>
      <c r="Y26" s="95">
        <v>10</v>
      </c>
      <c r="Z26" s="70"/>
      <c r="AA26" s="90"/>
      <c r="AB26" s="627"/>
      <c r="AE26" s="90"/>
      <c r="AF26" s="90"/>
      <c r="AG26" s="90"/>
    </row>
    <row r="27" spans="1:33" ht="13.5" customHeight="1" x14ac:dyDescent="0.15">
      <c r="A27" s="655"/>
      <c r="B27" s="567"/>
      <c r="C27" s="110" t="s">
        <v>360</v>
      </c>
      <c r="D27" s="92">
        <v>380</v>
      </c>
      <c r="E27" s="65"/>
      <c r="F27" s="110" t="s">
        <v>36</v>
      </c>
      <c r="G27" s="92">
        <v>10</v>
      </c>
      <c r="H27" s="65"/>
      <c r="I27" s="110" t="s">
        <v>36</v>
      </c>
      <c r="J27" s="92">
        <v>20</v>
      </c>
      <c r="K27" s="65"/>
      <c r="L27" s="110" t="s">
        <v>36</v>
      </c>
      <c r="M27" s="92">
        <v>10</v>
      </c>
      <c r="N27" s="65"/>
      <c r="O27" s="110" t="s">
        <v>36</v>
      </c>
      <c r="P27" s="92">
        <v>10</v>
      </c>
      <c r="Q27" s="65"/>
      <c r="R27" s="161"/>
      <c r="S27" s="92"/>
      <c r="T27" s="112"/>
      <c r="U27" s="113"/>
      <c r="V27" s="92"/>
      <c r="W27" s="112"/>
      <c r="X27" s="110" t="s">
        <v>36</v>
      </c>
      <c r="Y27" s="92">
        <v>10</v>
      </c>
      <c r="Z27" s="65"/>
      <c r="AA27" s="90"/>
      <c r="AB27" s="627"/>
      <c r="AE27" s="90"/>
      <c r="AF27" s="90"/>
      <c r="AG27" s="90"/>
    </row>
    <row r="28" spans="1:33" s="141" customFormat="1" ht="13.5" customHeight="1" thickBot="1" x14ac:dyDescent="0.2">
      <c r="A28" s="653">
        <f>SUM(D28,G28,J28,M28,P28,S28,V28,Y28)</f>
        <v>22200</v>
      </c>
      <c r="B28" s="654"/>
      <c r="C28" s="137" t="s">
        <v>262</v>
      </c>
      <c r="D28" s="138">
        <f>SUM(D9:D27)</f>
        <v>17750</v>
      </c>
      <c r="E28" s="139">
        <f>SUM(E9:E27)</f>
        <v>0</v>
      </c>
      <c r="F28" s="137" t="s">
        <v>262</v>
      </c>
      <c r="G28" s="138">
        <f>SUM(G9:G27)</f>
        <v>1060</v>
      </c>
      <c r="H28" s="139">
        <f>SUM(H9:H27)</f>
        <v>0</v>
      </c>
      <c r="I28" s="137" t="s">
        <v>262</v>
      </c>
      <c r="J28" s="138">
        <f>SUM(J9:J27)</f>
        <v>2550</v>
      </c>
      <c r="K28" s="139">
        <f>SUM(K9:K27)</f>
        <v>0</v>
      </c>
      <c r="L28" s="137" t="s">
        <v>262</v>
      </c>
      <c r="M28" s="138">
        <f>SUM(M9:M27)</f>
        <v>230</v>
      </c>
      <c r="N28" s="139">
        <f>SUM(N9:N27)</f>
        <v>0</v>
      </c>
      <c r="O28" s="137" t="s">
        <v>262</v>
      </c>
      <c r="P28" s="138">
        <f>SUM(P9:P27)</f>
        <v>140</v>
      </c>
      <c r="Q28" s="139">
        <f>SUM(Q9:Q27)</f>
        <v>0</v>
      </c>
      <c r="R28" s="137" t="s">
        <v>262</v>
      </c>
      <c r="S28" s="138">
        <f>SUM(S9:S27)</f>
        <v>40</v>
      </c>
      <c r="T28" s="139">
        <f>SUM(T9:T27)</f>
        <v>0</v>
      </c>
      <c r="U28" s="137" t="s">
        <v>262</v>
      </c>
      <c r="V28" s="138">
        <f>SUM(V9:V27)</f>
        <v>0</v>
      </c>
      <c r="W28" s="139">
        <f>SUM(W9:W27)</f>
        <v>0</v>
      </c>
      <c r="X28" s="137" t="s">
        <v>262</v>
      </c>
      <c r="Y28" s="138">
        <f>SUM(Y9:Y27)</f>
        <v>430</v>
      </c>
      <c r="Z28" s="139">
        <f>SUM(Z9:Z27)</f>
        <v>0</v>
      </c>
      <c r="AA28" s="140"/>
      <c r="AB28" s="627"/>
      <c r="AE28" s="179"/>
      <c r="AF28" s="179"/>
      <c r="AG28" s="179"/>
    </row>
    <row r="29" spans="1:33" ht="13.5" customHeight="1" x14ac:dyDescent="0.15">
      <c r="A29" s="403"/>
      <c r="B29" s="404"/>
      <c r="C29" s="405"/>
      <c r="D29" s="406"/>
      <c r="E29" s="407"/>
      <c r="F29" s="405"/>
      <c r="G29" s="406"/>
      <c r="H29" s="407"/>
      <c r="I29" s="405"/>
      <c r="J29" s="406"/>
      <c r="K29" s="407"/>
      <c r="L29" s="405"/>
      <c r="M29" s="406"/>
      <c r="N29" s="407"/>
      <c r="O29" s="405"/>
      <c r="P29" s="406"/>
      <c r="Q29" s="407"/>
      <c r="R29" s="405"/>
      <c r="S29" s="406"/>
      <c r="T29" s="407"/>
      <c r="U29" s="408"/>
      <c r="V29" s="406"/>
      <c r="W29" s="407"/>
      <c r="X29" s="408"/>
      <c r="Y29" s="406"/>
      <c r="Z29" s="409"/>
      <c r="AA29" s="90"/>
      <c r="AB29" s="627"/>
    </row>
    <row r="30" spans="1:33" ht="13.5" customHeight="1" x14ac:dyDescent="0.15">
      <c r="A30" s="621" t="s">
        <v>499</v>
      </c>
      <c r="B30" s="622"/>
      <c r="C30" s="622"/>
      <c r="D30" s="411"/>
      <c r="E30" s="412"/>
      <c r="F30" s="410"/>
      <c r="G30" s="411"/>
      <c r="H30" s="412"/>
      <c r="I30" s="410"/>
      <c r="J30" s="411"/>
      <c r="K30" s="412"/>
      <c r="L30" s="410"/>
      <c r="M30" s="411"/>
      <c r="N30" s="412"/>
      <c r="O30" s="410"/>
      <c r="P30" s="411"/>
      <c r="Q30" s="412"/>
      <c r="R30" s="410"/>
      <c r="S30" s="411"/>
      <c r="T30" s="412"/>
      <c r="U30" s="413"/>
      <c r="V30" s="411"/>
      <c r="W30" s="412"/>
      <c r="X30" s="413"/>
      <c r="Y30" s="411"/>
      <c r="Z30" s="414"/>
      <c r="AA30" s="90"/>
      <c r="AB30" s="627"/>
    </row>
    <row r="31" spans="1:33" s="141" customFormat="1" ht="13.5" customHeight="1" thickBot="1" x14ac:dyDescent="0.2">
      <c r="A31" s="619">
        <f>SUM(D31,G31,J31,M31,P31,S31,V31,Y31)</f>
        <v>47840</v>
      </c>
      <c r="B31" s="620"/>
      <c r="C31" s="137" t="s">
        <v>263</v>
      </c>
      <c r="D31" s="138">
        <f>SUM(島根5!D25,島根6!D28)</f>
        <v>36540</v>
      </c>
      <c r="E31" s="139">
        <f>SUM(島根5!E25,島根6!E28)</f>
        <v>0</v>
      </c>
      <c r="F31" s="137" t="s">
        <v>263</v>
      </c>
      <c r="G31" s="138">
        <f>SUM(島根5!G25,島根6!G28)</f>
        <v>2630</v>
      </c>
      <c r="H31" s="139">
        <f>SUM(島根5!H25,島根6!H28)</f>
        <v>0</v>
      </c>
      <c r="I31" s="137" t="s">
        <v>263</v>
      </c>
      <c r="J31" s="138">
        <f>SUM(島根5!J25,島根6!J28)</f>
        <v>5910</v>
      </c>
      <c r="K31" s="139">
        <f>SUM(島根5!K25,島根6!K28)</f>
        <v>0</v>
      </c>
      <c r="L31" s="137" t="s">
        <v>263</v>
      </c>
      <c r="M31" s="138">
        <f>SUM(島根5!M25,島根6!M28)</f>
        <v>1330</v>
      </c>
      <c r="N31" s="139">
        <f>SUM(島根5!N25,島根6!N28)</f>
        <v>0</v>
      </c>
      <c r="O31" s="137" t="s">
        <v>263</v>
      </c>
      <c r="P31" s="138">
        <f>SUM(島根5!P25,島根6!P28)</f>
        <v>340</v>
      </c>
      <c r="Q31" s="139">
        <f>SUM(島根5!Q25,島根6!Q28)</f>
        <v>0</v>
      </c>
      <c r="R31" s="137" t="s">
        <v>263</v>
      </c>
      <c r="S31" s="138">
        <f>SUM(島根5!S25,島根6!S28)</f>
        <v>120</v>
      </c>
      <c r="T31" s="139">
        <f>SUM(島根5!T25,島根6!T28)</f>
        <v>0</v>
      </c>
      <c r="U31" s="137" t="s">
        <v>263</v>
      </c>
      <c r="V31" s="138">
        <f>SUM(島根5!V25,島根6!V28)</f>
        <v>0</v>
      </c>
      <c r="W31" s="139">
        <f>SUM(島根5!W25,島根6!W28)</f>
        <v>0</v>
      </c>
      <c r="X31" s="137" t="s">
        <v>263</v>
      </c>
      <c r="Y31" s="138">
        <f>SUM(島根5!Y25,島根6!Y28)</f>
        <v>970</v>
      </c>
      <c r="Z31" s="139">
        <f>SUM(島根5!Z25,島根6!Z28)</f>
        <v>0</v>
      </c>
      <c r="AA31" s="140"/>
      <c r="AB31" s="627"/>
    </row>
    <row r="32" spans="1:33" ht="13.5" customHeight="1" x14ac:dyDescent="0.15">
      <c r="AB32" s="627"/>
    </row>
    <row r="33" spans="1:28" ht="13.5" customHeight="1" x14ac:dyDescent="0.15">
      <c r="A33" s="147" t="s">
        <v>503</v>
      </c>
      <c r="B33" s="224"/>
      <c r="C33" s="149"/>
      <c r="D33" s="149"/>
      <c r="E33" s="150"/>
      <c r="F33" s="149"/>
      <c r="G33" s="149"/>
      <c r="H33" s="150"/>
      <c r="I33" s="149"/>
      <c r="J33" s="149"/>
      <c r="K33" s="150"/>
      <c r="L33" s="149"/>
      <c r="M33" s="149"/>
      <c r="N33" s="150"/>
      <c r="O33" s="149"/>
      <c r="P33" s="149"/>
      <c r="Q33" s="150"/>
      <c r="R33" s="149"/>
      <c r="S33" s="149"/>
      <c r="T33" s="150"/>
      <c r="U33" s="149"/>
      <c r="V33" s="149"/>
      <c r="W33" s="150"/>
      <c r="X33" s="151"/>
      <c r="Y33" s="151"/>
      <c r="Z33" s="150"/>
      <c r="AA33" s="90"/>
      <c r="AB33" s="627"/>
    </row>
    <row r="34" spans="1:28" ht="13.5" customHeight="1" x14ac:dyDescent="0.15">
      <c r="A34" s="186" t="s">
        <v>379</v>
      </c>
      <c r="B34" s="224"/>
      <c r="C34" s="149"/>
      <c r="D34" s="149"/>
      <c r="E34" s="152"/>
      <c r="F34" s="149"/>
      <c r="G34" s="149"/>
      <c r="H34" s="152"/>
      <c r="I34" s="149"/>
      <c r="J34" s="149"/>
      <c r="K34" s="152"/>
      <c r="L34" s="149"/>
      <c r="M34" s="149"/>
      <c r="N34" s="152"/>
      <c r="O34" s="149"/>
      <c r="P34" s="149"/>
      <c r="Q34" s="152"/>
      <c r="R34" s="149"/>
      <c r="S34" s="149"/>
      <c r="T34" s="152"/>
      <c r="U34" s="149"/>
      <c r="V34" s="149"/>
      <c r="W34" s="152"/>
      <c r="X34" s="149"/>
      <c r="Y34" s="149"/>
      <c r="Z34" s="150"/>
      <c r="AA34" s="90"/>
      <c r="AB34" s="627"/>
    </row>
    <row r="35" spans="1:28" ht="13.5" customHeight="1" x14ac:dyDescent="0.15">
      <c r="A35" s="186" t="s">
        <v>380</v>
      </c>
      <c r="B35" s="186"/>
      <c r="C35" s="149"/>
      <c r="D35" s="149"/>
      <c r="E35" s="152"/>
      <c r="F35" s="149"/>
      <c r="G35" s="149"/>
      <c r="H35" s="152"/>
      <c r="I35" s="149"/>
      <c r="J35" s="149"/>
      <c r="K35" s="152"/>
      <c r="L35" s="149"/>
      <c r="M35" s="149"/>
      <c r="N35" s="152"/>
      <c r="O35" s="149"/>
      <c r="P35" s="149"/>
      <c r="Q35" s="152"/>
      <c r="R35" s="149"/>
      <c r="S35" s="149"/>
      <c r="T35" s="152"/>
      <c r="U35" s="149"/>
      <c r="V35" s="149"/>
      <c r="W35" s="152"/>
      <c r="X35" s="149"/>
      <c r="Y35" s="149"/>
      <c r="Z35" s="150"/>
      <c r="AA35" s="90"/>
      <c r="AB35" s="627"/>
    </row>
    <row r="36" spans="1:28" ht="13.5" customHeight="1" x14ac:dyDescent="0.15">
      <c r="A36" s="186" t="s">
        <v>506</v>
      </c>
      <c r="AB36" s="627"/>
    </row>
    <row r="37" spans="1:28" ht="13.5" customHeight="1" x14ac:dyDescent="0.15">
      <c r="AB37" s="627"/>
    </row>
    <row r="38" spans="1:28" ht="13.5" customHeight="1" x14ac:dyDescent="0.15">
      <c r="AB38" s="627"/>
    </row>
    <row r="39" spans="1:28" ht="13.5" customHeight="1" x14ac:dyDescent="0.15">
      <c r="AB39" s="627"/>
    </row>
    <row r="40" spans="1:28" ht="13.5" customHeight="1" x14ac:dyDescent="0.15">
      <c r="AB40" s="627"/>
    </row>
    <row r="41" spans="1:28" ht="13.5" customHeight="1" x14ac:dyDescent="0.15">
      <c r="AB41" s="627"/>
    </row>
    <row r="42" spans="1:28" ht="13.5" customHeight="1" x14ac:dyDescent="0.15">
      <c r="AB42" s="627"/>
    </row>
    <row r="43" spans="1:28" ht="13.5" customHeight="1" x14ac:dyDescent="0.15">
      <c r="AB43" s="627"/>
    </row>
    <row r="44" spans="1:28" x14ac:dyDescent="0.15">
      <c r="AB44" s="627"/>
    </row>
    <row r="45" spans="1:28" x14ac:dyDescent="0.15">
      <c r="AB45" s="627"/>
    </row>
    <row r="46" spans="1:28" x14ac:dyDescent="0.15">
      <c r="AB46" s="425"/>
    </row>
    <row r="47" spans="1:28" x14ac:dyDescent="0.15">
      <c r="AB47" s="425"/>
    </row>
    <row r="48" spans="1:28" x14ac:dyDescent="0.15">
      <c r="AB48" s="425"/>
    </row>
    <row r="49" spans="25:28" x14ac:dyDescent="0.15">
      <c r="AB49" s="392"/>
    </row>
    <row r="50" spans="25:28" x14ac:dyDescent="0.15">
      <c r="AB50" s="392"/>
    </row>
    <row r="51" spans="25:28" x14ac:dyDescent="0.15">
      <c r="AB51" s="392"/>
    </row>
    <row r="52" spans="25:28" x14ac:dyDescent="0.15">
      <c r="AB52" s="392"/>
    </row>
    <row r="53" spans="25:28" x14ac:dyDescent="0.15">
      <c r="AB53" s="392"/>
    </row>
    <row r="54" spans="25:28" x14ac:dyDescent="0.15">
      <c r="Y54" s="570" t="str">
        <f>市郡別!S38</f>
        <v>(2025年4月)</v>
      </c>
      <c r="Z54" s="570"/>
      <c r="AB54" s="392"/>
    </row>
    <row r="55" spans="25:28" x14ac:dyDescent="0.15">
      <c r="AB55" s="392"/>
    </row>
    <row r="56" spans="25:28" x14ac:dyDescent="0.15">
      <c r="AB56" s="392"/>
    </row>
    <row r="57" spans="25:28" x14ac:dyDescent="0.15">
      <c r="AB57" s="392"/>
    </row>
    <row r="58" spans="25:28" x14ac:dyDescent="0.15">
      <c r="AB58" s="392"/>
    </row>
  </sheetData>
  <mergeCells count="24">
    <mergeCell ref="A31:B31"/>
    <mergeCell ref="H1:L1"/>
    <mergeCell ref="A1:G1"/>
    <mergeCell ref="A28:B28"/>
    <mergeCell ref="B9:B12"/>
    <mergeCell ref="A7:B8"/>
    <mergeCell ref="A2:F5"/>
    <mergeCell ref="G2:G5"/>
    <mergeCell ref="A9:A27"/>
    <mergeCell ref="H2:L5"/>
    <mergeCell ref="B17:B21"/>
    <mergeCell ref="B22:B23"/>
    <mergeCell ref="B24:B25"/>
    <mergeCell ref="B26:B27"/>
    <mergeCell ref="B13:B16"/>
    <mergeCell ref="A30:C30"/>
    <mergeCell ref="AB14:AB45"/>
    <mergeCell ref="Y54:Z54"/>
    <mergeCell ref="M2:N5"/>
    <mergeCell ref="U2:Y5"/>
    <mergeCell ref="Z2:Z5"/>
    <mergeCell ref="O3:Q5"/>
    <mergeCell ref="R3:T5"/>
    <mergeCell ref="AB9:AB11"/>
  </mergeCells>
  <phoneticPr fontId="5"/>
  <conditionalFormatting sqref="T9:T27 H9:H27 K9:K27 N9:N27 Z9:Z27 Q9:Q27 E9:E27">
    <cfRule type="cellIs" dxfId="14" priority="20" stopIfTrue="1" operator="greaterThan">
      <formula>D9</formula>
    </cfRule>
  </conditionalFormatting>
  <dataValidations count="2">
    <dataValidation type="whole" allowBlank="1" showInputMessage="1" showErrorMessage="1" errorTitle="部数オーバー！" error="入力部数が持ち部数を超えていますので入力しなおしてください。" sqref="AC32:IV32" xr:uid="{17F2BB73-C8D0-4AD3-8860-1530961EBE79}">
      <formula1>5</formula1>
      <formula2>AB38</formula2>
    </dataValidation>
    <dataValidation allowBlank="1" showInputMessage="1" sqref="H1:H2 B9 G2 A1:A2 I1:L1 B13 B6 A6:A7 C6:L7 M1:Z7 C8:Z8 Y52:Z55 B17 B22 B24 B26 N26:N27 Y57:Z65536 N16:N24 N9:N14 AB1:AB9 AB12 AB59:AB65536 L9:M27 O32:Z38 AB46 L28:N28 C31 D29:Z31 B29:C29 AB48 AC1:IV31 O9:Z28 C9:K28 AA1:AA1048576 A9:A65536 B32:N65536 AC33:IV65536 O39:X65536 Y39:Z50 AB14" xr:uid="{51225B41-7AA6-4DD2-B6C6-4391E13C703E}"/>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DCEC1E-BCB2-4516-A570-8019C6AEEC80}">
  <sheetPr codeName="Sheet8"/>
  <dimension ref="A1:AG54"/>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28"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28"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28" ht="13.5" customHeight="1" x14ac:dyDescent="0.15">
      <c r="A3" s="615"/>
      <c r="B3" s="616"/>
      <c r="C3" s="616"/>
      <c r="D3" s="616"/>
      <c r="E3" s="616"/>
      <c r="F3" s="616"/>
      <c r="G3" s="602"/>
      <c r="H3" s="607"/>
      <c r="I3" s="608"/>
      <c r="J3" s="608"/>
      <c r="K3" s="608"/>
      <c r="L3" s="609"/>
      <c r="M3" s="563"/>
      <c r="N3" s="564"/>
      <c r="O3" s="583">
        <f>SUM(E31,H31,K31,N31,Q31,T31,W31,Z31)</f>
        <v>0</v>
      </c>
      <c r="P3" s="584"/>
      <c r="Q3" s="585"/>
      <c r="R3" s="592">
        <f>市郡別!M3</f>
        <v>0</v>
      </c>
      <c r="S3" s="593"/>
      <c r="T3" s="594"/>
      <c r="U3" s="574"/>
      <c r="V3" s="575"/>
      <c r="W3" s="575"/>
      <c r="X3" s="575"/>
      <c r="Y3" s="576"/>
      <c r="Z3" s="581"/>
    </row>
    <row r="4" spans="1:28"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28"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28" ht="7.5" customHeight="1" thickBot="1" x14ac:dyDescent="0.2"/>
    <row r="7" spans="1:28"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28"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28" ht="13.5" customHeight="1" x14ac:dyDescent="0.15">
      <c r="A9" s="636" t="s">
        <v>491</v>
      </c>
      <c r="B9" s="628" t="s">
        <v>492</v>
      </c>
      <c r="C9" s="110" t="s">
        <v>435</v>
      </c>
      <c r="D9" s="92">
        <v>1330</v>
      </c>
      <c r="E9" s="65"/>
      <c r="F9" s="159" t="s">
        <v>389</v>
      </c>
      <c r="G9" s="92">
        <v>70</v>
      </c>
      <c r="H9" s="65"/>
      <c r="I9" s="457" t="s">
        <v>153</v>
      </c>
      <c r="J9" s="458">
        <v>380</v>
      </c>
      <c r="K9" s="65"/>
      <c r="L9" s="379"/>
      <c r="M9" s="30"/>
      <c r="N9" s="67"/>
      <c r="O9" s="159"/>
      <c r="P9" s="92"/>
      <c r="Q9" s="67"/>
      <c r="R9" s="158" t="s">
        <v>455</v>
      </c>
      <c r="S9" s="92"/>
      <c r="T9" s="112"/>
      <c r="U9" s="113"/>
      <c r="V9" s="92"/>
      <c r="W9" s="112"/>
      <c r="X9" s="159" t="s">
        <v>154</v>
      </c>
      <c r="Y9" s="92">
        <v>50</v>
      </c>
      <c r="Z9" s="65"/>
      <c r="AA9" s="90"/>
      <c r="AB9" s="528" t="s">
        <v>157</v>
      </c>
    </row>
    <row r="10" spans="1:28" ht="13.5" customHeight="1" x14ac:dyDescent="0.15">
      <c r="A10" s="636"/>
      <c r="B10" s="628"/>
      <c r="C10" s="110" t="s">
        <v>436</v>
      </c>
      <c r="D10" s="92">
        <v>1670</v>
      </c>
      <c r="E10" s="65"/>
      <c r="F10" s="159" t="s">
        <v>389</v>
      </c>
      <c r="G10" s="92">
        <v>90</v>
      </c>
      <c r="H10" s="65"/>
      <c r="I10" s="457" t="s">
        <v>130</v>
      </c>
      <c r="J10" s="458">
        <v>490</v>
      </c>
      <c r="K10" s="65"/>
      <c r="L10" s="386"/>
      <c r="M10" s="30"/>
      <c r="N10" s="45"/>
      <c r="O10" s="110"/>
      <c r="P10" s="92"/>
      <c r="Q10" s="67"/>
      <c r="R10" s="158" t="s">
        <v>455</v>
      </c>
      <c r="S10" s="92"/>
      <c r="T10" s="112"/>
      <c r="U10" s="113"/>
      <c r="V10" s="92"/>
      <c r="W10" s="112"/>
      <c r="X10" s="159" t="s">
        <v>155</v>
      </c>
      <c r="Y10" s="92">
        <v>40</v>
      </c>
      <c r="Z10" s="65"/>
      <c r="AA10" s="90"/>
      <c r="AB10" s="528"/>
    </row>
    <row r="11" spans="1:28" ht="13.5" customHeight="1" x14ac:dyDescent="0.15">
      <c r="A11" s="636"/>
      <c r="B11" s="628"/>
      <c r="C11" s="110"/>
      <c r="D11" s="92"/>
      <c r="E11" s="93"/>
      <c r="F11" s="159"/>
      <c r="G11" s="92"/>
      <c r="H11" s="112"/>
      <c r="I11" s="159"/>
      <c r="J11" s="92"/>
      <c r="K11" s="112"/>
      <c r="L11" s="379"/>
      <c r="M11" s="30"/>
      <c r="N11" s="67"/>
      <c r="O11" s="110"/>
      <c r="P11" s="92"/>
      <c r="Q11" s="366"/>
      <c r="R11" s="158"/>
      <c r="S11" s="92"/>
      <c r="T11" s="112"/>
      <c r="U11" s="113"/>
      <c r="V11" s="92"/>
      <c r="W11" s="112"/>
      <c r="X11" s="236"/>
      <c r="Y11" s="92"/>
      <c r="Z11" s="112"/>
      <c r="AA11" s="90"/>
      <c r="AB11" s="528"/>
    </row>
    <row r="12" spans="1:28" ht="13.5" customHeight="1" x14ac:dyDescent="0.15">
      <c r="A12" s="636"/>
      <c r="B12" s="628"/>
      <c r="C12" s="110" t="s">
        <v>437</v>
      </c>
      <c r="D12" s="92">
        <v>190</v>
      </c>
      <c r="E12" s="65"/>
      <c r="F12" s="159" t="s">
        <v>389</v>
      </c>
      <c r="G12" s="92">
        <v>20</v>
      </c>
      <c r="H12" s="65"/>
      <c r="I12" s="159" t="s">
        <v>455</v>
      </c>
      <c r="J12" s="92"/>
      <c r="K12" s="112"/>
      <c r="L12" s="386"/>
      <c r="M12" s="30"/>
      <c r="N12" s="67"/>
      <c r="O12" s="110"/>
      <c r="P12" s="92"/>
      <c r="Q12" s="366"/>
      <c r="R12" s="158" t="s">
        <v>455</v>
      </c>
      <c r="S12" s="92"/>
      <c r="T12" s="112"/>
      <c r="U12" s="113"/>
      <c r="V12" s="92"/>
      <c r="W12" s="112"/>
      <c r="X12" s="236"/>
      <c r="Y12" s="92"/>
      <c r="Z12" s="112"/>
      <c r="AA12" s="90"/>
      <c r="AB12" s="632">
        <v>7</v>
      </c>
    </row>
    <row r="13" spans="1:28" ht="13.5" customHeight="1" x14ac:dyDescent="0.15">
      <c r="A13" s="636"/>
      <c r="B13" s="628"/>
      <c r="C13" s="110" t="s">
        <v>438</v>
      </c>
      <c r="D13" s="92">
        <v>180</v>
      </c>
      <c r="E13" s="65"/>
      <c r="F13" s="159" t="s">
        <v>389</v>
      </c>
      <c r="G13" s="92">
        <v>10</v>
      </c>
      <c r="H13" s="65"/>
      <c r="I13" s="159" t="s">
        <v>455</v>
      </c>
      <c r="J13" s="92"/>
      <c r="K13" s="112"/>
      <c r="L13" s="386"/>
      <c r="M13" s="30"/>
      <c r="N13" s="45"/>
      <c r="O13" s="110"/>
      <c r="P13" s="92"/>
      <c r="Q13" s="366"/>
      <c r="R13" s="158"/>
      <c r="S13" s="92"/>
      <c r="T13" s="112"/>
      <c r="U13" s="113"/>
      <c r="V13" s="92"/>
      <c r="W13" s="112"/>
      <c r="X13" s="236"/>
      <c r="Y13" s="92"/>
      <c r="Z13" s="112"/>
      <c r="AA13" s="90"/>
      <c r="AB13" s="632"/>
    </row>
    <row r="14" spans="1:28" ht="13.5" customHeight="1" x14ac:dyDescent="0.15">
      <c r="A14" s="636"/>
      <c r="B14" s="628"/>
      <c r="C14" s="286" t="s">
        <v>439</v>
      </c>
      <c r="D14" s="92">
        <v>1080</v>
      </c>
      <c r="E14" s="65"/>
      <c r="F14" s="159" t="s">
        <v>389</v>
      </c>
      <c r="G14" s="92">
        <v>60</v>
      </c>
      <c r="H14" s="65"/>
      <c r="I14" s="159"/>
      <c r="J14" s="92"/>
      <c r="K14" s="112"/>
      <c r="L14" s="379"/>
      <c r="M14" s="30"/>
      <c r="N14" s="45"/>
      <c r="O14" s="110"/>
      <c r="P14" s="92"/>
      <c r="Q14" s="67"/>
      <c r="R14" s="158" t="s">
        <v>455</v>
      </c>
      <c r="S14" s="92"/>
      <c r="T14" s="112"/>
      <c r="U14" s="113"/>
      <c r="V14" s="92"/>
      <c r="W14" s="112"/>
      <c r="X14" s="236"/>
      <c r="Y14" s="92"/>
      <c r="Z14" s="112"/>
      <c r="AA14" s="90"/>
      <c r="AB14" s="627" t="s">
        <v>193</v>
      </c>
    </row>
    <row r="15" spans="1:28" ht="13.5" customHeight="1" x14ac:dyDescent="0.15">
      <c r="A15" s="636"/>
      <c r="B15" s="628"/>
      <c r="C15" s="110" t="s">
        <v>440</v>
      </c>
      <c r="D15" s="92">
        <v>120</v>
      </c>
      <c r="E15" s="65"/>
      <c r="F15" s="159"/>
      <c r="G15" s="92"/>
      <c r="H15" s="112"/>
      <c r="I15" s="159"/>
      <c r="J15" s="92"/>
      <c r="K15" s="112"/>
      <c r="L15" s="379"/>
      <c r="M15" s="30"/>
      <c r="N15" s="45"/>
      <c r="O15" s="110"/>
      <c r="P15" s="92"/>
      <c r="Q15" s="366"/>
      <c r="R15" s="158"/>
      <c r="S15" s="92"/>
      <c r="T15" s="112"/>
      <c r="U15" s="113"/>
      <c r="V15" s="92"/>
      <c r="W15" s="112"/>
      <c r="X15" s="236"/>
      <c r="Y15" s="92"/>
      <c r="Z15" s="112"/>
      <c r="AA15" s="90"/>
      <c r="AB15" s="627"/>
    </row>
    <row r="16" spans="1:28" ht="13.5" customHeight="1" x14ac:dyDescent="0.15">
      <c r="A16" s="636"/>
      <c r="B16" s="628"/>
      <c r="C16" s="110" t="s">
        <v>441</v>
      </c>
      <c r="D16" s="92">
        <v>290</v>
      </c>
      <c r="E16" s="65"/>
      <c r="F16" s="159" t="s">
        <v>389</v>
      </c>
      <c r="G16" s="92">
        <v>10</v>
      </c>
      <c r="H16" s="65"/>
      <c r="I16" s="159"/>
      <c r="J16" s="92"/>
      <c r="K16" s="112"/>
      <c r="L16" s="379"/>
      <c r="M16" s="30"/>
      <c r="N16" s="45"/>
      <c r="O16" s="110"/>
      <c r="P16" s="92"/>
      <c r="Q16" s="67"/>
      <c r="R16" s="158" t="s">
        <v>455</v>
      </c>
      <c r="S16" s="92"/>
      <c r="T16" s="112"/>
      <c r="U16" s="113"/>
      <c r="V16" s="92"/>
      <c r="W16" s="112"/>
      <c r="X16" s="236"/>
      <c r="Y16" s="92"/>
      <c r="Z16" s="112"/>
      <c r="AA16" s="90"/>
      <c r="AB16" s="627"/>
    </row>
    <row r="17" spans="1:33" ht="13.5" customHeight="1" x14ac:dyDescent="0.15">
      <c r="A17" s="636"/>
      <c r="B17" s="628"/>
      <c r="C17" s="110" t="s">
        <v>442</v>
      </c>
      <c r="D17" s="92">
        <v>150</v>
      </c>
      <c r="E17" s="65"/>
      <c r="F17" s="159" t="s">
        <v>389</v>
      </c>
      <c r="G17" s="92">
        <v>10</v>
      </c>
      <c r="H17" s="65"/>
      <c r="I17" s="159"/>
      <c r="J17" s="92"/>
      <c r="K17" s="112"/>
      <c r="L17" s="386"/>
      <c r="M17" s="30"/>
      <c r="N17" s="67"/>
      <c r="O17" s="110"/>
      <c r="P17" s="92"/>
      <c r="Q17" s="366"/>
      <c r="R17" s="158"/>
      <c r="S17" s="92"/>
      <c r="T17" s="112"/>
      <c r="U17" s="113"/>
      <c r="V17" s="92"/>
      <c r="W17" s="112"/>
      <c r="X17" s="236"/>
      <c r="Y17" s="92"/>
      <c r="Z17" s="112"/>
      <c r="AA17" s="90"/>
      <c r="AB17" s="627"/>
    </row>
    <row r="18" spans="1:33" ht="13.5" customHeight="1" x14ac:dyDescent="0.15">
      <c r="A18" s="636"/>
      <c r="B18" s="628"/>
      <c r="C18" s="110" t="s">
        <v>131</v>
      </c>
      <c r="D18" s="92">
        <v>110</v>
      </c>
      <c r="E18" s="65"/>
      <c r="F18" s="159" t="s">
        <v>389</v>
      </c>
      <c r="G18" s="92">
        <v>10</v>
      </c>
      <c r="H18" s="65"/>
      <c r="I18" s="159" t="s">
        <v>131</v>
      </c>
      <c r="J18" s="92">
        <v>10</v>
      </c>
      <c r="K18" s="65"/>
      <c r="L18" s="386"/>
      <c r="M18" s="30"/>
      <c r="N18" s="67"/>
      <c r="O18" s="161"/>
      <c r="P18" s="92"/>
      <c r="Q18" s="162"/>
      <c r="R18" s="158" t="s">
        <v>455</v>
      </c>
      <c r="S18" s="92"/>
      <c r="T18" s="112"/>
      <c r="U18" s="113"/>
      <c r="V18" s="92"/>
      <c r="W18" s="112"/>
      <c r="X18" s="159" t="s">
        <v>389</v>
      </c>
      <c r="Y18" s="92">
        <v>10</v>
      </c>
      <c r="Z18" s="65"/>
      <c r="AA18" s="90"/>
      <c r="AB18" s="627"/>
    </row>
    <row r="19" spans="1:33" ht="13.5" customHeight="1" x14ac:dyDescent="0.15">
      <c r="A19" s="636"/>
      <c r="B19" s="628"/>
      <c r="C19" s="110" t="s">
        <v>443</v>
      </c>
      <c r="D19" s="92">
        <v>660</v>
      </c>
      <c r="E19" s="65"/>
      <c r="F19" s="159" t="s">
        <v>389</v>
      </c>
      <c r="G19" s="92">
        <v>30</v>
      </c>
      <c r="H19" s="65"/>
      <c r="I19" s="159"/>
      <c r="J19" s="92"/>
      <c r="K19" s="112"/>
      <c r="L19" s="386"/>
      <c r="M19" s="30"/>
      <c r="N19" s="67"/>
      <c r="O19" s="161"/>
      <c r="P19" s="92"/>
      <c r="Q19" s="162"/>
      <c r="R19" s="158"/>
      <c r="S19" s="92"/>
      <c r="T19" s="112"/>
      <c r="U19" s="113"/>
      <c r="V19" s="92"/>
      <c r="W19" s="112"/>
      <c r="X19" s="159" t="s">
        <v>389</v>
      </c>
      <c r="Y19" s="92">
        <v>10</v>
      </c>
      <c r="Z19" s="65"/>
      <c r="AA19" s="90"/>
      <c r="AB19" s="627"/>
    </row>
    <row r="20" spans="1:33" ht="13.5" customHeight="1" x14ac:dyDescent="0.15">
      <c r="A20" s="636"/>
      <c r="B20" s="628"/>
      <c r="C20" s="110" t="s">
        <v>444</v>
      </c>
      <c r="D20" s="92">
        <v>120</v>
      </c>
      <c r="E20" s="65"/>
      <c r="F20" s="159" t="s">
        <v>389</v>
      </c>
      <c r="G20" s="92">
        <v>0</v>
      </c>
      <c r="H20" s="65"/>
      <c r="I20" s="159"/>
      <c r="J20" s="92"/>
      <c r="K20" s="112"/>
      <c r="L20" s="386"/>
      <c r="M20" s="30"/>
      <c r="N20" s="67"/>
      <c r="O20" s="161"/>
      <c r="P20" s="92"/>
      <c r="Q20" s="162"/>
      <c r="R20" s="225"/>
      <c r="S20" s="92"/>
      <c r="T20" s="112"/>
      <c r="U20" s="113"/>
      <c r="V20" s="92"/>
      <c r="W20" s="112"/>
      <c r="X20" s="236" t="s">
        <v>389</v>
      </c>
      <c r="Y20" s="92">
        <v>10</v>
      </c>
      <c r="Z20" s="389"/>
      <c r="AA20" s="90"/>
      <c r="AB20" s="627"/>
      <c r="AE20" s="121"/>
      <c r="AF20" s="121"/>
      <c r="AG20" s="121"/>
    </row>
    <row r="21" spans="1:33" ht="13.5" customHeight="1" x14ac:dyDescent="0.15">
      <c r="A21" s="636"/>
      <c r="B21" s="628"/>
      <c r="C21" s="110" t="s">
        <v>81</v>
      </c>
      <c r="D21" s="92">
        <v>120</v>
      </c>
      <c r="E21" s="65"/>
      <c r="F21" s="159" t="s">
        <v>389</v>
      </c>
      <c r="G21" s="92">
        <v>10</v>
      </c>
      <c r="H21" s="65"/>
      <c r="I21" s="159" t="s">
        <v>81</v>
      </c>
      <c r="J21" s="92">
        <v>10</v>
      </c>
      <c r="K21" s="65"/>
      <c r="L21" s="386"/>
      <c r="M21" s="30"/>
      <c r="N21" s="67"/>
      <c r="O21" s="161"/>
      <c r="P21" s="92"/>
      <c r="Q21" s="162"/>
      <c r="R21" s="158" t="s">
        <v>189</v>
      </c>
      <c r="S21" s="92"/>
      <c r="T21" s="112"/>
      <c r="U21" s="113"/>
      <c r="V21" s="92"/>
      <c r="W21" s="112"/>
      <c r="X21" s="236"/>
      <c r="Y21" s="92"/>
      <c r="Z21" s="112"/>
      <c r="AA21" s="90"/>
      <c r="AB21" s="627"/>
      <c r="AE21" s="121"/>
      <c r="AF21" s="121"/>
      <c r="AG21" s="121"/>
    </row>
    <row r="22" spans="1:33" ht="13.5" customHeight="1" x14ac:dyDescent="0.15">
      <c r="A22" s="636"/>
      <c r="B22" s="628"/>
      <c r="C22" s="110" t="s">
        <v>445</v>
      </c>
      <c r="D22" s="92">
        <v>180</v>
      </c>
      <c r="E22" s="65"/>
      <c r="F22" s="159" t="s">
        <v>389</v>
      </c>
      <c r="G22" s="92">
        <v>10</v>
      </c>
      <c r="H22" s="65"/>
      <c r="I22" s="159"/>
      <c r="J22" s="92"/>
      <c r="K22" s="112"/>
      <c r="L22" s="386"/>
      <c r="M22" s="30"/>
      <c r="N22" s="67"/>
      <c r="O22" s="161"/>
      <c r="P22" s="92"/>
      <c r="Q22" s="162"/>
      <c r="R22" s="158"/>
      <c r="S22" s="92"/>
      <c r="T22" s="112"/>
      <c r="U22" s="113"/>
      <c r="V22" s="92"/>
      <c r="W22" s="112"/>
      <c r="X22" s="159" t="s">
        <v>389</v>
      </c>
      <c r="Y22" s="92">
        <v>10</v>
      </c>
      <c r="Z22" s="65"/>
      <c r="AA22" s="90"/>
      <c r="AB22" s="627"/>
      <c r="AE22" s="121"/>
      <c r="AF22" s="121"/>
      <c r="AG22" s="121"/>
    </row>
    <row r="23" spans="1:33" ht="13.5" customHeight="1" x14ac:dyDescent="0.15">
      <c r="A23" s="636"/>
      <c r="B23" s="629"/>
      <c r="C23" s="120" t="s">
        <v>446</v>
      </c>
      <c r="D23" s="101">
        <v>270</v>
      </c>
      <c r="E23" s="68"/>
      <c r="F23" s="177" t="s">
        <v>389</v>
      </c>
      <c r="G23" s="101">
        <v>10</v>
      </c>
      <c r="H23" s="68"/>
      <c r="I23" s="239"/>
      <c r="J23" s="101"/>
      <c r="K23" s="103"/>
      <c r="L23" s="398"/>
      <c r="M23" s="443"/>
      <c r="N23" s="367"/>
      <c r="O23" s="102"/>
      <c r="P23" s="101"/>
      <c r="Q23" s="228"/>
      <c r="R23" s="209"/>
      <c r="S23" s="101"/>
      <c r="T23" s="103"/>
      <c r="U23" s="104"/>
      <c r="V23" s="101"/>
      <c r="W23" s="103"/>
      <c r="X23" s="243"/>
      <c r="Y23" s="101"/>
      <c r="Z23" s="103"/>
      <c r="AA23" s="90"/>
      <c r="AB23" s="627"/>
    </row>
    <row r="24" spans="1:33" ht="13.5" customHeight="1" x14ac:dyDescent="0.15">
      <c r="A24" s="636"/>
      <c r="B24" s="568" t="s">
        <v>244</v>
      </c>
      <c r="C24" s="94" t="s">
        <v>447</v>
      </c>
      <c r="D24" s="95">
        <v>110</v>
      </c>
      <c r="E24" s="70"/>
      <c r="F24" s="277" t="s">
        <v>83</v>
      </c>
      <c r="G24" s="95">
        <v>10</v>
      </c>
      <c r="H24" s="70"/>
      <c r="I24" s="277" t="s">
        <v>82</v>
      </c>
      <c r="J24" s="95">
        <v>200</v>
      </c>
      <c r="K24" s="70"/>
      <c r="L24" s="377"/>
      <c r="M24" s="42"/>
      <c r="N24" s="368"/>
      <c r="O24" s="175"/>
      <c r="P24" s="95"/>
      <c r="Q24" s="230"/>
      <c r="R24" s="206" t="s">
        <v>83</v>
      </c>
      <c r="S24" s="95"/>
      <c r="T24" s="108"/>
      <c r="U24" s="109"/>
      <c r="V24" s="95"/>
      <c r="W24" s="108"/>
      <c r="X24" s="237"/>
      <c r="Y24" s="95"/>
      <c r="Z24" s="108"/>
      <c r="AA24" s="90"/>
      <c r="AB24" s="627"/>
    </row>
    <row r="25" spans="1:33" ht="13.5" customHeight="1" x14ac:dyDescent="0.15">
      <c r="A25" s="636"/>
      <c r="B25" s="567"/>
      <c r="C25" s="110" t="s">
        <v>84</v>
      </c>
      <c r="D25" s="92">
        <v>160</v>
      </c>
      <c r="E25" s="65"/>
      <c r="F25" s="159" t="s">
        <v>389</v>
      </c>
      <c r="G25" s="92">
        <v>20</v>
      </c>
      <c r="H25" s="65"/>
      <c r="I25" s="159" t="s">
        <v>84</v>
      </c>
      <c r="J25" s="92">
        <v>40</v>
      </c>
      <c r="K25" s="65"/>
      <c r="L25" s="386"/>
      <c r="M25" s="30"/>
      <c r="N25" s="67"/>
      <c r="O25" s="161"/>
      <c r="P25" s="92"/>
      <c r="Q25" s="162"/>
      <c r="R25" s="158" t="s">
        <v>455</v>
      </c>
      <c r="S25" s="92"/>
      <c r="T25" s="112"/>
      <c r="U25" s="113"/>
      <c r="V25" s="92"/>
      <c r="W25" s="112"/>
      <c r="X25" s="159" t="s">
        <v>389</v>
      </c>
      <c r="Y25" s="92">
        <v>10</v>
      </c>
      <c r="Z25" s="65"/>
      <c r="AA25" s="90"/>
      <c r="AB25" s="627"/>
    </row>
    <row r="26" spans="1:33" ht="13.5" customHeight="1" x14ac:dyDescent="0.15">
      <c r="A26" s="636"/>
      <c r="B26" s="567"/>
      <c r="C26" s="110" t="s">
        <v>493</v>
      </c>
      <c r="D26" s="92">
        <v>50</v>
      </c>
      <c r="E26" s="65"/>
      <c r="F26" s="159" t="s">
        <v>389</v>
      </c>
      <c r="G26" s="92">
        <v>10</v>
      </c>
      <c r="H26" s="65"/>
      <c r="I26" s="159"/>
      <c r="J26" s="92"/>
      <c r="K26" s="67"/>
      <c r="L26" s="386"/>
      <c r="M26" s="30"/>
      <c r="N26" s="67"/>
      <c r="O26" s="161"/>
      <c r="P26" s="92"/>
      <c r="Q26" s="162"/>
      <c r="R26" s="158" t="s">
        <v>455</v>
      </c>
      <c r="S26" s="92"/>
      <c r="T26" s="112"/>
      <c r="U26" s="113"/>
      <c r="V26" s="92"/>
      <c r="W26" s="112"/>
      <c r="X26" s="159" t="s">
        <v>389</v>
      </c>
      <c r="Y26" s="92">
        <v>10</v>
      </c>
      <c r="Z26" s="65"/>
      <c r="AA26" s="90"/>
      <c r="AB26" s="627"/>
    </row>
    <row r="27" spans="1:33" ht="13.5" customHeight="1" x14ac:dyDescent="0.15">
      <c r="A27" s="636"/>
      <c r="B27" s="567"/>
      <c r="C27" s="110" t="s">
        <v>448</v>
      </c>
      <c r="D27" s="92">
        <v>70</v>
      </c>
      <c r="E27" s="65"/>
      <c r="F27" s="159"/>
      <c r="G27" s="92"/>
      <c r="H27" s="112"/>
      <c r="I27" s="159"/>
      <c r="J27" s="92"/>
      <c r="K27" s="112"/>
      <c r="L27" s="386"/>
      <c r="M27" s="30"/>
      <c r="N27" s="45"/>
      <c r="O27" s="161"/>
      <c r="P27" s="92"/>
      <c r="Q27" s="162"/>
      <c r="R27" s="158"/>
      <c r="S27" s="92"/>
      <c r="T27" s="112"/>
      <c r="U27" s="113"/>
      <c r="V27" s="92"/>
      <c r="W27" s="112"/>
      <c r="X27" s="159"/>
      <c r="Y27" s="92">
        <v>0</v>
      </c>
      <c r="Z27" s="67"/>
      <c r="AA27" s="90"/>
      <c r="AB27" s="627"/>
    </row>
    <row r="28" spans="1:33" ht="13.5" customHeight="1" x14ac:dyDescent="0.15">
      <c r="A28" s="636"/>
      <c r="B28" s="569"/>
      <c r="C28" s="136" t="s">
        <v>449</v>
      </c>
      <c r="D28" s="115">
        <v>140</v>
      </c>
      <c r="E28" s="69"/>
      <c r="F28" s="221" t="s">
        <v>389</v>
      </c>
      <c r="G28" s="101">
        <v>20</v>
      </c>
      <c r="H28" s="68"/>
      <c r="I28" s="221" t="s">
        <v>455</v>
      </c>
      <c r="J28" s="115"/>
      <c r="K28" s="118"/>
      <c r="L28" s="444"/>
      <c r="M28" s="445"/>
      <c r="N28" s="367"/>
      <c r="O28" s="166"/>
      <c r="P28" s="115"/>
      <c r="Q28" s="178"/>
      <c r="R28" s="223"/>
      <c r="S28" s="115"/>
      <c r="T28" s="118"/>
      <c r="U28" s="119"/>
      <c r="V28" s="115"/>
      <c r="W28" s="118"/>
      <c r="X28" s="238"/>
      <c r="Y28" s="115"/>
      <c r="Z28" s="118"/>
      <c r="AA28" s="90"/>
      <c r="AB28" s="627"/>
    </row>
    <row r="29" spans="1:33" ht="13.5" customHeight="1" x14ac:dyDescent="0.15">
      <c r="A29" s="636"/>
      <c r="B29" s="567" t="s">
        <v>245</v>
      </c>
      <c r="C29" s="110" t="s">
        <v>450</v>
      </c>
      <c r="D29" s="92">
        <v>990</v>
      </c>
      <c r="E29" s="71"/>
      <c r="F29" s="159" t="s">
        <v>389</v>
      </c>
      <c r="G29" s="95">
        <v>60</v>
      </c>
      <c r="H29" s="70"/>
      <c r="I29" s="159" t="s">
        <v>85</v>
      </c>
      <c r="J29" s="92">
        <v>100</v>
      </c>
      <c r="K29" s="65"/>
      <c r="L29" s="386"/>
      <c r="M29" s="30"/>
      <c r="N29" s="368"/>
      <c r="O29" s="161"/>
      <c r="P29" s="92"/>
      <c r="Q29" s="162"/>
      <c r="R29" s="159" t="s">
        <v>455</v>
      </c>
      <c r="S29" s="92"/>
      <c r="T29" s="112"/>
      <c r="U29" s="113"/>
      <c r="V29" s="92"/>
      <c r="W29" s="112"/>
      <c r="X29" s="159" t="s">
        <v>389</v>
      </c>
      <c r="Y29" s="92">
        <v>10</v>
      </c>
      <c r="Z29" s="65"/>
      <c r="AA29" s="90"/>
      <c r="AB29" s="627"/>
    </row>
    <row r="30" spans="1:33" ht="13.5" customHeight="1" x14ac:dyDescent="0.15">
      <c r="A30" s="637"/>
      <c r="B30" s="569"/>
      <c r="C30" s="110" t="s">
        <v>451</v>
      </c>
      <c r="D30" s="101">
        <v>90</v>
      </c>
      <c r="E30" s="65"/>
      <c r="F30" s="177"/>
      <c r="G30" s="101"/>
      <c r="H30" s="112"/>
      <c r="I30" s="177" t="s">
        <v>86</v>
      </c>
      <c r="J30" s="101">
        <v>40</v>
      </c>
      <c r="K30" s="65"/>
      <c r="L30" s="177"/>
      <c r="M30" s="101"/>
      <c r="N30" s="112"/>
      <c r="O30" s="102"/>
      <c r="P30" s="101"/>
      <c r="Q30" s="162"/>
      <c r="R30" s="239"/>
      <c r="S30" s="101"/>
      <c r="T30" s="112"/>
      <c r="U30" s="104"/>
      <c r="V30" s="101"/>
      <c r="W30" s="112"/>
      <c r="X30" s="240"/>
      <c r="Y30" s="101"/>
      <c r="Z30" s="112"/>
      <c r="AA30" s="90"/>
      <c r="AB30" s="627"/>
    </row>
    <row r="31" spans="1:33" s="141" customFormat="1" ht="13.5" customHeight="1" thickBot="1" x14ac:dyDescent="0.2">
      <c r="A31" s="656">
        <f>SUM(D31,G31,J31,M31,P31,S31,V31,Y31)</f>
        <v>9970</v>
      </c>
      <c r="B31" s="657"/>
      <c r="C31" s="137" t="s">
        <v>262</v>
      </c>
      <c r="D31" s="138">
        <f>SUM(D9:D30)</f>
        <v>8080</v>
      </c>
      <c r="E31" s="139">
        <f>SUM(E9:E30)</f>
        <v>0</v>
      </c>
      <c r="F31" s="137" t="s">
        <v>262</v>
      </c>
      <c r="G31" s="138">
        <f>SUM(G9:G30)</f>
        <v>460</v>
      </c>
      <c r="H31" s="139">
        <f>SUM(H9:H30)</f>
        <v>0</v>
      </c>
      <c r="I31" s="137" t="s">
        <v>262</v>
      </c>
      <c r="J31" s="138">
        <f>SUM(J9:J30)</f>
        <v>1270</v>
      </c>
      <c r="K31" s="139">
        <f>SUM(K9:K30)</f>
        <v>0</v>
      </c>
      <c r="L31" s="137" t="s">
        <v>262</v>
      </c>
      <c r="M31" s="138">
        <f>SUM(M9:M30)</f>
        <v>0</v>
      </c>
      <c r="N31" s="139">
        <f>SUM(N9:N30)</f>
        <v>0</v>
      </c>
      <c r="O31" s="137" t="s">
        <v>262</v>
      </c>
      <c r="P31" s="138">
        <f>SUM(P9:P30)</f>
        <v>0</v>
      </c>
      <c r="Q31" s="139">
        <f>SUM(Q9:Q30)</f>
        <v>0</v>
      </c>
      <c r="R31" s="137" t="s">
        <v>262</v>
      </c>
      <c r="S31" s="138">
        <f>SUM(S9:S30)</f>
        <v>0</v>
      </c>
      <c r="T31" s="139">
        <f>SUM(T9:T30)</f>
        <v>0</v>
      </c>
      <c r="U31" s="137" t="s">
        <v>262</v>
      </c>
      <c r="V31" s="138">
        <f>SUM(V9:V30)</f>
        <v>0</v>
      </c>
      <c r="W31" s="139">
        <f>SUM(W9:W30)</f>
        <v>0</v>
      </c>
      <c r="X31" s="137" t="s">
        <v>262</v>
      </c>
      <c r="Y31" s="138">
        <f>SUM(Y9:Y30)</f>
        <v>160</v>
      </c>
      <c r="Z31" s="139">
        <f>SUM(Z9:Z30)</f>
        <v>0</v>
      </c>
      <c r="AA31" s="140"/>
      <c r="AB31" s="627"/>
      <c r="AE31" s="140"/>
      <c r="AF31" s="140"/>
      <c r="AG31" s="140"/>
    </row>
    <row r="32" spans="1:33" ht="13.5" customHeight="1" x14ac:dyDescent="0.15">
      <c r="AB32" s="627"/>
    </row>
    <row r="33" spans="1:28" ht="13.5" customHeight="1" x14ac:dyDescent="0.15">
      <c r="A33" s="224" t="s">
        <v>507</v>
      </c>
      <c r="B33" s="224"/>
      <c r="C33" s="149"/>
      <c r="D33" s="149"/>
      <c r="E33" s="150"/>
      <c r="F33" s="149"/>
      <c r="G33" s="149"/>
      <c r="H33" s="150"/>
      <c r="I33" s="149"/>
      <c r="J33" s="149"/>
      <c r="K33" s="150"/>
      <c r="L33" s="149"/>
      <c r="M33" s="149"/>
      <c r="N33" s="150"/>
      <c r="O33" s="149"/>
      <c r="P33" s="149"/>
      <c r="Q33" s="150"/>
      <c r="R33" s="149"/>
      <c r="S33" s="149"/>
      <c r="T33" s="150"/>
      <c r="U33" s="149"/>
      <c r="V33" s="149"/>
      <c r="W33" s="150"/>
      <c r="X33" s="151"/>
      <c r="Y33" s="151"/>
      <c r="Z33" s="150"/>
      <c r="AA33" s="90"/>
      <c r="AB33" s="627"/>
    </row>
    <row r="34" spans="1:28" ht="13.5" customHeight="1" x14ac:dyDescent="0.15">
      <c r="A34" s="224" t="s">
        <v>452</v>
      </c>
      <c r="B34" s="224"/>
      <c r="C34" s="149"/>
      <c r="D34" s="149"/>
      <c r="E34" s="152"/>
      <c r="F34" s="149"/>
      <c r="G34" s="149"/>
      <c r="H34" s="152"/>
      <c r="I34" s="149"/>
      <c r="J34" s="149"/>
      <c r="K34" s="152"/>
      <c r="L34" s="149"/>
      <c r="M34" s="149"/>
      <c r="N34" s="152"/>
      <c r="O34" s="149"/>
      <c r="P34" s="149"/>
      <c r="Q34" s="152"/>
      <c r="R34" s="149"/>
      <c r="S34" s="149"/>
      <c r="T34" s="152"/>
      <c r="U34" s="149"/>
      <c r="V34" s="149"/>
      <c r="W34" s="152"/>
      <c r="X34" s="149"/>
      <c r="Y34" s="149"/>
      <c r="Z34" s="150"/>
      <c r="AA34" s="90"/>
      <c r="AB34" s="627"/>
    </row>
    <row r="35" spans="1:28" ht="13.5" customHeight="1" x14ac:dyDescent="0.15">
      <c r="A35" s="147" t="s">
        <v>191</v>
      </c>
      <c r="B35" s="147"/>
      <c r="C35" s="149"/>
      <c r="D35" s="149"/>
      <c r="E35" s="152"/>
      <c r="F35" s="149"/>
      <c r="G35" s="149"/>
      <c r="H35" s="152"/>
      <c r="I35" s="149"/>
      <c r="J35" s="149"/>
      <c r="K35" s="152"/>
      <c r="L35" s="149"/>
      <c r="M35" s="149"/>
      <c r="N35" s="152"/>
      <c r="O35" s="149"/>
      <c r="P35" s="149"/>
      <c r="Q35" s="152"/>
      <c r="R35" s="149"/>
      <c r="S35" s="149"/>
      <c r="T35" s="152"/>
      <c r="U35" s="149"/>
      <c r="V35" s="149"/>
      <c r="W35" s="152"/>
      <c r="X35" s="149"/>
      <c r="Y35" s="149"/>
      <c r="Z35" s="150"/>
      <c r="AA35" s="90"/>
      <c r="AB35" s="627"/>
    </row>
    <row r="36" spans="1:28" ht="13.5" customHeight="1" x14ac:dyDescent="0.15">
      <c r="A36" s="147" t="s">
        <v>192</v>
      </c>
      <c r="B36" s="147"/>
      <c r="C36" s="153"/>
      <c r="D36" s="121"/>
      <c r="E36" s="121"/>
      <c r="F36" s="121"/>
      <c r="G36" s="121"/>
      <c r="H36" s="121"/>
      <c r="I36" s="121"/>
      <c r="J36" s="121"/>
      <c r="K36" s="121"/>
      <c r="L36" s="121"/>
      <c r="M36" s="121"/>
      <c r="N36" s="121"/>
      <c r="O36" s="121"/>
      <c r="P36" s="121"/>
      <c r="Q36" s="121"/>
      <c r="R36" s="121"/>
      <c r="S36" s="121"/>
      <c r="T36" s="121"/>
      <c r="U36" s="121"/>
      <c r="V36" s="121"/>
      <c r="W36" s="121"/>
      <c r="X36" s="121"/>
      <c r="Y36" s="154"/>
      <c r="Z36" s="155"/>
      <c r="AB36" s="627"/>
    </row>
    <row r="37" spans="1:28" ht="13.5" customHeight="1" x14ac:dyDescent="0.15">
      <c r="A37" s="147" t="s">
        <v>453</v>
      </c>
      <c r="AB37" s="627"/>
    </row>
    <row r="38" spans="1:28" x14ac:dyDescent="0.15">
      <c r="A38" s="147" t="s">
        <v>454</v>
      </c>
      <c r="AB38" s="627"/>
    </row>
    <row r="39" spans="1:28" x14ac:dyDescent="0.15">
      <c r="A39" s="147"/>
      <c r="AB39" s="627"/>
    </row>
    <row r="40" spans="1:28" x14ac:dyDescent="0.15">
      <c r="AB40" s="627"/>
    </row>
    <row r="41" spans="1:28" x14ac:dyDescent="0.15">
      <c r="AB41" s="627"/>
    </row>
    <row r="42" spans="1:28" x14ac:dyDescent="0.15">
      <c r="AB42" s="627"/>
    </row>
    <row r="43" spans="1:28" x14ac:dyDescent="0.15">
      <c r="AB43" s="627"/>
    </row>
    <row r="44" spans="1:28" x14ac:dyDescent="0.15">
      <c r="AB44" s="627"/>
    </row>
    <row r="45" spans="1:28" x14ac:dyDescent="0.15">
      <c r="AB45" s="627"/>
    </row>
    <row r="54" spans="25:26" x14ac:dyDescent="0.15">
      <c r="Y54" s="570" t="str">
        <f>市郡別!S38</f>
        <v>(2025年4月)</v>
      </c>
      <c r="Z54" s="570"/>
    </row>
  </sheetData>
  <mergeCells count="20">
    <mergeCell ref="O3:Q5"/>
    <mergeCell ref="R3:T5"/>
    <mergeCell ref="H1:L1"/>
    <mergeCell ref="A1:G1"/>
    <mergeCell ref="B29:B30"/>
    <mergeCell ref="B24:B28"/>
    <mergeCell ref="A7:B8"/>
    <mergeCell ref="M2:N5"/>
    <mergeCell ref="A2:F5"/>
    <mergeCell ref="G2:G5"/>
    <mergeCell ref="AB14:AB45"/>
    <mergeCell ref="Y54:Z54"/>
    <mergeCell ref="AB9:AB11"/>
    <mergeCell ref="AB12:AB13"/>
    <mergeCell ref="A31:B31"/>
    <mergeCell ref="U2:Y5"/>
    <mergeCell ref="H2:L5"/>
    <mergeCell ref="A9:A30"/>
    <mergeCell ref="B9:B23"/>
    <mergeCell ref="Z2:Z5"/>
  </mergeCells>
  <phoneticPr fontId="5"/>
  <conditionalFormatting sqref="Z9:Z23 E9:E30 K9:K30 N9:N30 Z25:Z30 H9:H26">
    <cfRule type="cellIs" dxfId="13" priority="15" stopIfTrue="1" operator="greaterThan">
      <formula>D9</formula>
    </cfRule>
  </conditionalFormatting>
  <conditionalFormatting sqref="H28">
    <cfRule type="cellIs" dxfId="12" priority="2" stopIfTrue="1" operator="greaterThan">
      <formula>G28</formula>
    </cfRule>
  </conditionalFormatting>
  <conditionalFormatting sqref="H29">
    <cfRule type="cellIs" dxfId="11" priority="1" stopIfTrue="1" operator="greaterThan">
      <formula>G29</formula>
    </cfRule>
  </conditionalFormatting>
  <dataValidations count="2">
    <dataValidation allowBlank="1" showInputMessage="1" sqref="C8:Z8 M1:Z7 C6:L7 A6:A7 A9 B29 B6 I1:L1 A1:A2 G2 H1:H2 F29:M30 C9:C13 AB1:AB9 AB12 L9:N23 Y52:Z55 Y57:Z65536 Y45:Z50 B24 Y43:Z43 AC1:IV31 O9:Z30 N24:N30 L24:M28 F42:X65536 H9:K28 C15:C65536 AA1:AA1048576 A31:A65536 D26:E65536 B32:B65536 AC33:IV65536 F31:Z41 D9:G25 F26:G28 AB14 AB46:AB65536" xr:uid="{8B14EEED-4522-4C63-8245-EB692AD58B28}"/>
    <dataValidation type="whole" allowBlank="1" showInputMessage="1" showErrorMessage="1" errorTitle="部数オーバー！" error="入力部数が持ち部数を超えていますので入力しなおしてください。" sqref="AC32:IV32" xr:uid="{2B5EFE6B-F65D-4468-B452-98B85B76170D}">
      <formula1>5</formula1>
      <formula2>#REF!</formula2>
    </dataValidation>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25431D-95B4-4533-AE79-266D5C04F1DB}">
  <sheetPr codeName="Sheet9"/>
  <dimension ref="A1:AG54"/>
  <sheetViews>
    <sheetView showZeros="0" zoomScale="85" zoomScaleNormal="85" zoomScalePageLayoutView="60" workbookViewId="0">
      <selection activeCell="E9" sqref="E9"/>
    </sheetView>
  </sheetViews>
  <sheetFormatPr defaultColWidth="8.5" defaultRowHeight="13.5" x14ac:dyDescent="0.15"/>
  <cols>
    <col min="1" max="1" width="3.625" style="84" customWidth="1"/>
    <col min="2" max="2" width="8.75" style="84" customWidth="1"/>
    <col min="3" max="3" width="8.5" style="84" customWidth="1"/>
    <col min="4" max="5" width="6.75" style="84" customWidth="1"/>
    <col min="6" max="6" width="8.5" style="84" customWidth="1"/>
    <col min="7" max="8" width="6.75" style="84" customWidth="1"/>
    <col min="9" max="9" width="8.5" style="84" customWidth="1"/>
    <col min="10" max="11" width="6.75" style="84" customWidth="1"/>
    <col min="12" max="12" width="8.5" style="84" customWidth="1"/>
    <col min="13" max="14" width="6.75" style="84" customWidth="1"/>
    <col min="15" max="15" width="8.5" style="84" customWidth="1"/>
    <col min="16" max="17" width="6.75" style="84" customWidth="1"/>
    <col min="18" max="18" width="8.5" style="84" customWidth="1"/>
    <col min="19" max="20" width="6.75" style="84" customWidth="1"/>
    <col min="21" max="21" width="8.5" style="84" customWidth="1"/>
    <col min="22" max="23" width="6.75" style="84" customWidth="1"/>
    <col min="24" max="24" width="8.5" style="84" customWidth="1"/>
    <col min="25" max="26" width="6.75" style="84" customWidth="1"/>
    <col min="27" max="27" width="1.625" style="84" customWidth="1"/>
    <col min="28" max="28" width="3.375" style="84" customWidth="1"/>
    <col min="29" max="16384" width="8.5" style="84"/>
  </cols>
  <sheetData>
    <row r="1" spans="1:28" s="79" customFormat="1" ht="16.5" customHeight="1" x14ac:dyDescent="0.15">
      <c r="A1" s="625" t="s">
        <v>259</v>
      </c>
      <c r="B1" s="623"/>
      <c r="C1" s="623"/>
      <c r="D1" s="623"/>
      <c r="E1" s="623"/>
      <c r="F1" s="623"/>
      <c r="G1" s="624"/>
      <c r="H1" s="623" t="s">
        <v>10</v>
      </c>
      <c r="I1" s="623"/>
      <c r="J1" s="623"/>
      <c r="K1" s="623"/>
      <c r="L1" s="624"/>
      <c r="M1" s="74" t="s">
        <v>0</v>
      </c>
      <c r="N1" s="75"/>
      <c r="O1" s="76" t="s">
        <v>27</v>
      </c>
      <c r="P1" s="76"/>
      <c r="Q1" s="76"/>
      <c r="R1" s="76"/>
      <c r="S1" s="76"/>
      <c r="T1" s="75"/>
      <c r="U1" s="76" t="s">
        <v>1</v>
      </c>
      <c r="V1" s="75"/>
      <c r="W1" s="76"/>
      <c r="X1" s="76"/>
      <c r="Y1" s="77"/>
      <c r="Z1" s="78" t="s">
        <v>21</v>
      </c>
    </row>
    <row r="2" spans="1:28" ht="13.5" customHeight="1" x14ac:dyDescent="0.15">
      <c r="A2" s="613">
        <f>市郡別!A3</f>
        <v>0</v>
      </c>
      <c r="B2" s="614"/>
      <c r="C2" s="614"/>
      <c r="D2" s="614"/>
      <c r="E2" s="614"/>
      <c r="F2" s="614"/>
      <c r="G2" s="601" t="s">
        <v>17</v>
      </c>
      <c r="H2" s="604">
        <f>市郡別!G3</f>
        <v>0</v>
      </c>
      <c r="I2" s="605"/>
      <c r="J2" s="605"/>
      <c r="K2" s="605"/>
      <c r="L2" s="606"/>
      <c r="M2" s="561">
        <f>市郡別!K3</f>
        <v>0</v>
      </c>
      <c r="N2" s="562"/>
      <c r="O2" s="80" t="s">
        <v>5</v>
      </c>
      <c r="P2" s="81"/>
      <c r="Q2" s="82"/>
      <c r="R2" s="81" t="s">
        <v>6</v>
      </c>
      <c r="S2" s="81"/>
      <c r="T2" s="83"/>
      <c r="U2" s="571">
        <f>市郡別!P3</f>
        <v>0</v>
      </c>
      <c r="V2" s="572"/>
      <c r="W2" s="572"/>
      <c r="X2" s="572"/>
      <c r="Y2" s="573"/>
      <c r="Z2" s="580">
        <f>U2</f>
        <v>0</v>
      </c>
    </row>
    <row r="3" spans="1:28" ht="13.5" customHeight="1" x14ac:dyDescent="0.15">
      <c r="A3" s="615"/>
      <c r="B3" s="616"/>
      <c r="C3" s="616"/>
      <c r="D3" s="616"/>
      <c r="E3" s="616"/>
      <c r="F3" s="616"/>
      <c r="G3" s="602"/>
      <c r="H3" s="607"/>
      <c r="I3" s="608"/>
      <c r="J3" s="608"/>
      <c r="K3" s="608"/>
      <c r="L3" s="609"/>
      <c r="M3" s="563"/>
      <c r="N3" s="564"/>
      <c r="O3" s="583">
        <f>SUM(E28,H28,K28,N28,Q28,T28,W28,Z28)</f>
        <v>0</v>
      </c>
      <c r="P3" s="584"/>
      <c r="Q3" s="585"/>
      <c r="R3" s="592">
        <f>市郡別!M3</f>
        <v>0</v>
      </c>
      <c r="S3" s="593"/>
      <c r="T3" s="594"/>
      <c r="U3" s="574"/>
      <c r="V3" s="575"/>
      <c r="W3" s="575"/>
      <c r="X3" s="575"/>
      <c r="Y3" s="576"/>
      <c r="Z3" s="581"/>
    </row>
    <row r="4" spans="1:28" ht="13.5" customHeight="1" x14ac:dyDescent="0.15">
      <c r="A4" s="615"/>
      <c r="B4" s="616"/>
      <c r="C4" s="616"/>
      <c r="D4" s="616"/>
      <c r="E4" s="616"/>
      <c r="F4" s="616"/>
      <c r="G4" s="602"/>
      <c r="H4" s="607"/>
      <c r="I4" s="608"/>
      <c r="J4" s="608"/>
      <c r="K4" s="608"/>
      <c r="L4" s="609"/>
      <c r="M4" s="563"/>
      <c r="N4" s="564"/>
      <c r="O4" s="586"/>
      <c r="P4" s="587"/>
      <c r="Q4" s="588"/>
      <c r="R4" s="595"/>
      <c r="S4" s="596"/>
      <c r="T4" s="597"/>
      <c r="U4" s="574"/>
      <c r="V4" s="575"/>
      <c r="W4" s="575"/>
      <c r="X4" s="575"/>
      <c r="Y4" s="576"/>
      <c r="Z4" s="581"/>
    </row>
    <row r="5" spans="1:28" ht="13.5" customHeight="1" thickBot="1" x14ac:dyDescent="0.2">
      <c r="A5" s="617"/>
      <c r="B5" s="618"/>
      <c r="C5" s="618"/>
      <c r="D5" s="618"/>
      <c r="E5" s="618"/>
      <c r="F5" s="618"/>
      <c r="G5" s="603"/>
      <c r="H5" s="610"/>
      <c r="I5" s="611"/>
      <c r="J5" s="611"/>
      <c r="K5" s="611"/>
      <c r="L5" s="612"/>
      <c r="M5" s="565"/>
      <c r="N5" s="566"/>
      <c r="O5" s="589"/>
      <c r="P5" s="590"/>
      <c r="Q5" s="591"/>
      <c r="R5" s="598"/>
      <c r="S5" s="599"/>
      <c r="T5" s="600"/>
      <c r="U5" s="577"/>
      <c r="V5" s="578"/>
      <c r="W5" s="578"/>
      <c r="X5" s="578"/>
      <c r="Y5" s="579"/>
      <c r="Z5" s="582"/>
    </row>
    <row r="6" spans="1:28" ht="7.5" customHeight="1" thickBot="1" x14ac:dyDescent="0.2"/>
    <row r="7" spans="1:28" s="86" customFormat="1" ht="18" customHeight="1" thickBot="1" x14ac:dyDescent="0.2">
      <c r="A7" s="532" t="s">
        <v>4</v>
      </c>
      <c r="B7" s="533"/>
      <c r="C7" s="266" t="s">
        <v>29</v>
      </c>
      <c r="D7" s="267"/>
      <c r="E7" s="267"/>
      <c r="F7" s="266" t="s">
        <v>2</v>
      </c>
      <c r="G7" s="267"/>
      <c r="H7" s="268"/>
      <c r="I7" s="269" t="s">
        <v>216</v>
      </c>
      <c r="J7" s="267"/>
      <c r="K7" s="270"/>
      <c r="L7" s="269" t="s">
        <v>217</v>
      </c>
      <c r="M7" s="267"/>
      <c r="N7" s="270"/>
      <c r="O7" s="271" t="s">
        <v>190</v>
      </c>
      <c r="P7" s="267"/>
      <c r="Q7" s="270"/>
      <c r="R7" s="271" t="s">
        <v>25</v>
      </c>
      <c r="S7" s="267"/>
      <c r="T7" s="268"/>
      <c r="U7" s="271" t="s">
        <v>108</v>
      </c>
      <c r="V7" s="267"/>
      <c r="W7" s="268"/>
      <c r="X7" s="271" t="s">
        <v>7</v>
      </c>
      <c r="Y7" s="267"/>
      <c r="Z7" s="272"/>
      <c r="AA7" s="85"/>
    </row>
    <row r="8" spans="1:28" ht="15.75" customHeight="1" x14ac:dyDescent="0.15">
      <c r="A8" s="534"/>
      <c r="B8" s="535"/>
      <c r="C8" s="87" t="s">
        <v>257</v>
      </c>
      <c r="D8" s="88" t="s">
        <v>258</v>
      </c>
      <c r="E8" s="89" t="s">
        <v>3</v>
      </c>
      <c r="F8" s="87" t="s">
        <v>257</v>
      </c>
      <c r="G8" s="88" t="s">
        <v>258</v>
      </c>
      <c r="H8" s="89" t="s">
        <v>3</v>
      </c>
      <c r="I8" s="87" t="s">
        <v>257</v>
      </c>
      <c r="J8" s="88" t="s">
        <v>258</v>
      </c>
      <c r="K8" s="89" t="s">
        <v>3</v>
      </c>
      <c r="L8" s="87" t="s">
        <v>257</v>
      </c>
      <c r="M8" s="88" t="s">
        <v>258</v>
      </c>
      <c r="N8" s="89" t="s">
        <v>3</v>
      </c>
      <c r="O8" s="87" t="s">
        <v>257</v>
      </c>
      <c r="P8" s="88" t="s">
        <v>258</v>
      </c>
      <c r="Q8" s="89" t="s">
        <v>3</v>
      </c>
      <c r="R8" s="87" t="s">
        <v>257</v>
      </c>
      <c r="S8" s="88" t="s">
        <v>258</v>
      </c>
      <c r="T8" s="89" t="s">
        <v>3</v>
      </c>
      <c r="U8" s="87" t="s">
        <v>257</v>
      </c>
      <c r="V8" s="88" t="s">
        <v>258</v>
      </c>
      <c r="W8" s="89" t="s">
        <v>3</v>
      </c>
      <c r="X8" s="87" t="s">
        <v>257</v>
      </c>
      <c r="Y8" s="88" t="s">
        <v>258</v>
      </c>
      <c r="Z8" s="89" t="s">
        <v>3</v>
      </c>
      <c r="AA8" s="90"/>
    </row>
    <row r="9" spans="1:28" ht="13.5" customHeight="1" x14ac:dyDescent="0.15">
      <c r="A9" s="633" t="s">
        <v>88</v>
      </c>
      <c r="B9" s="568" t="s">
        <v>246</v>
      </c>
      <c r="C9" s="110" t="s">
        <v>87</v>
      </c>
      <c r="D9" s="92">
        <v>700</v>
      </c>
      <c r="E9" s="65"/>
      <c r="F9" s="372" t="s">
        <v>467</v>
      </c>
      <c r="G9" s="30"/>
      <c r="H9" s="227"/>
      <c r="I9" s="91" t="s">
        <v>389</v>
      </c>
      <c r="J9" s="95">
        <v>40</v>
      </c>
      <c r="K9" s="65"/>
      <c r="L9" s="105"/>
      <c r="M9" s="92"/>
      <c r="N9" s="112"/>
      <c r="O9" s="215"/>
      <c r="P9" s="95"/>
      <c r="Q9" s="108"/>
      <c r="R9" s="158" t="s">
        <v>87</v>
      </c>
      <c r="S9" s="92">
        <v>210</v>
      </c>
      <c r="T9" s="65"/>
      <c r="U9" s="113"/>
      <c r="V9" s="92"/>
      <c r="W9" s="162"/>
      <c r="X9" s="159" t="s">
        <v>469</v>
      </c>
      <c r="Y9" s="92">
        <v>20</v>
      </c>
      <c r="Z9" s="65"/>
      <c r="AA9" s="90"/>
      <c r="AB9" s="528" t="s">
        <v>157</v>
      </c>
    </row>
    <row r="10" spans="1:28" ht="13.5" customHeight="1" x14ac:dyDescent="0.15">
      <c r="A10" s="626"/>
      <c r="B10" s="567"/>
      <c r="C10" s="159" t="s">
        <v>210</v>
      </c>
      <c r="D10" s="92">
        <v>130</v>
      </c>
      <c r="E10" s="65"/>
      <c r="F10" s="158" t="s">
        <v>389</v>
      </c>
      <c r="G10" s="92">
        <v>10</v>
      </c>
      <c r="H10" s="65"/>
      <c r="I10" s="158" t="s">
        <v>210</v>
      </c>
      <c r="J10" s="92">
        <v>30</v>
      </c>
      <c r="K10" s="65"/>
      <c r="L10" s="279"/>
      <c r="M10" s="92"/>
      <c r="N10" s="112"/>
      <c r="O10" s="161"/>
      <c r="P10" s="92"/>
      <c r="Q10" s="112"/>
      <c r="R10" s="158"/>
      <c r="S10" s="92"/>
      <c r="T10" s="112"/>
      <c r="U10" s="113"/>
      <c r="V10" s="92"/>
      <c r="W10" s="162"/>
      <c r="X10" s="113"/>
      <c r="Y10" s="92"/>
      <c r="Z10" s="112"/>
      <c r="AA10" s="90"/>
      <c r="AB10" s="528"/>
    </row>
    <row r="11" spans="1:28" ht="13.5" customHeight="1" x14ac:dyDescent="0.15">
      <c r="A11" s="626"/>
      <c r="B11" s="567"/>
      <c r="C11" s="110" t="s">
        <v>521</v>
      </c>
      <c r="D11" s="430" t="s">
        <v>519</v>
      </c>
      <c r="E11" s="67"/>
      <c r="F11" s="372" t="s">
        <v>467</v>
      </c>
      <c r="G11" s="30"/>
      <c r="H11" s="93"/>
      <c r="I11" s="91" t="s">
        <v>389</v>
      </c>
      <c r="J11" s="92">
        <v>0</v>
      </c>
      <c r="K11" s="67"/>
      <c r="L11" s="205"/>
      <c r="M11" s="92"/>
      <c r="N11" s="112"/>
      <c r="O11" s="161"/>
      <c r="P11" s="92"/>
      <c r="Q11" s="112"/>
      <c r="R11" s="158" t="s">
        <v>467</v>
      </c>
      <c r="S11" s="92"/>
      <c r="T11" s="112"/>
      <c r="U11" s="113"/>
      <c r="V11" s="92"/>
      <c r="W11" s="162"/>
      <c r="X11" s="113"/>
      <c r="Y11" s="92"/>
      <c r="Z11" s="112"/>
      <c r="AA11" s="90"/>
      <c r="AB11" s="528"/>
    </row>
    <row r="12" spans="1:28" ht="13.5" customHeight="1" x14ac:dyDescent="0.15">
      <c r="A12" s="626"/>
      <c r="B12" s="567"/>
      <c r="C12" s="127" t="s">
        <v>456</v>
      </c>
      <c r="D12" s="126">
        <v>40</v>
      </c>
      <c r="E12" s="68"/>
      <c r="F12" s="125"/>
      <c r="G12" s="126"/>
      <c r="H12" s="228"/>
      <c r="I12" s="125"/>
      <c r="J12" s="126"/>
      <c r="K12" s="103"/>
      <c r="L12" s="229"/>
      <c r="M12" s="126"/>
      <c r="N12" s="103"/>
      <c r="O12" s="191"/>
      <c r="P12" s="126"/>
      <c r="Q12" s="103"/>
      <c r="R12" s="125"/>
      <c r="S12" s="126"/>
      <c r="T12" s="103"/>
      <c r="U12" s="130"/>
      <c r="V12" s="126"/>
      <c r="W12" s="228"/>
      <c r="X12" s="130"/>
      <c r="Y12" s="126"/>
      <c r="Z12" s="103"/>
      <c r="AA12" s="90"/>
      <c r="AB12" s="424">
        <v>8</v>
      </c>
    </row>
    <row r="13" spans="1:28" ht="13.5" customHeight="1" x14ac:dyDescent="0.15">
      <c r="A13" s="626"/>
      <c r="B13" s="568" t="s">
        <v>247</v>
      </c>
      <c r="C13" s="160" t="s">
        <v>457</v>
      </c>
      <c r="D13" s="431" t="s">
        <v>520</v>
      </c>
      <c r="E13" s="368"/>
      <c r="F13" s="206" t="s">
        <v>468</v>
      </c>
      <c r="G13" s="95"/>
      <c r="H13" s="368"/>
      <c r="I13" s="206" t="s">
        <v>457</v>
      </c>
      <c r="J13" s="95">
        <v>80</v>
      </c>
      <c r="K13" s="70"/>
      <c r="L13" s="206"/>
      <c r="M13" s="95"/>
      <c r="N13" s="108"/>
      <c r="O13" s="175"/>
      <c r="P13" s="95"/>
      <c r="Q13" s="108"/>
      <c r="R13" s="206" t="s">
        <v>468</v>
      </c>
      <c r="S13" s="95"/>
      <c r="T13" s="108"/>
      <c r="U13" s="109"/>
      <c r="V13" s="95"/>
      <c r="W13" s="230"/>
      <c r="X13" s="94" t="s">
        <v>468</v>
      </c>
      <c r="Y13" s="95">
        <v>10</v>
      </c>
      <c r="Z13" s="70"/>
      <c r="AA13" s="90"/>
      <c r="AB13" s="424"/>
    </row>
    <row r="14" spans="1:28" ht="13.5" customHeight="1" x14ac:dyDescent="0.15">
      <c r="A14" s="626"/>
      <c r="B14" s="567"/>
      <c r="C14" s="159" t="s">
        <v>458</v>
      </c>
      <c r="D14" s="430" t="s">
        <v>520</v>
      </c>
      <c r="E14" s="67"/>
      <c r="F14" s="158"/>
      <c r="G14" s="92"/>
      <c r="H14" s="162"/>
      <c r="I14" s="158" t="s">
        <v>526</v>
      </c>
      <c r="J14" s="92"/>
      <c r="K14" s="67"/>
      <c r="L14" s="158"/>
      <c r="M14" s="30"/>
      <c r="N14" s="67"/>
      <c r="O14" s="161"/>
      <c r="P14" s="92"/>
      <c r="Q14" s="112"/>
      <c r="R14" s="158"/>
      <c r="S14" s="92"/>
      <c r="T14" s="112"/>
      <c r="U14" s="113"/>
      <c r="V14" s="92"/>
      <c r="W14" s="162"/>
      <c r="X14" s="378"/>
      <c r="Y14" s="30"/>
      <c r="Z14" s="112"/>
      <c r="AA14" s="90"/>
      <c r="AB14" s="627" t="s">
        <v>346</v>
      </c>
    </row>
    <row r="15" spans="1:28" ht="13.5" customHeight="1" x14ac:dyDescent="0.15">
      <c r="A15" s="626"/>
      <c r="B15" s="567"/>
      <c r="C15" s="159" t="s">
        <v>522</v>
      </c>
      <c r="D15" s="92">
        <v>680</v>
      </c>
      <c r="E15" s="65"/>
      <c r="F15" s="158" t="s">
        <v>389</v>
      </c>
      <c r="G15" s="92">
        <v>10</v>
      </c>
      <c r="H15" s="437"/>
      <c r="I15" s="158" t="s">
        <v>455</v>
      </c>
      <c r="J15" s="92"/>
      <c r="K15" s="67"/>
      <c r="L15" s="372"/>
      <c r="M15" s="30"/>
      <c r="N15" s="67"/>
      <c r="O15" s="161"/>
      <c r="P15" s="92"/>
      <c r="Q15" s="112"/>
      <c r="R15" s="158"/>
      <c r="S15" s="92"/>
      <c r="T15" s="112"/>
      <c r="U15" s="113"/>
      <c r="V15" s="92"/>
      <c r="W15" s="162"/>
      <c r="X15" s="113"/>
      <c r="Y15" s="92"/>
      <c r="Z15" s="112"/>
      <c r="AA15" s="90"/>
      <c r="AB15" s="627"/>
    </row>
    <row r="16" spans="1:28" ht="13.5" customHeight="1" x14ac:dyDescent="0.15">
      <c r="A16" s="626"/>
      <c r="B16" s="567"/>
      <c r="C16" s="159" t="s">
        <v>132</v>
      </c>
      <c r="D16" s="430" t="s">
        <v>520</v>
      </c>
      <c r="E16" s="67"/>
      <c r="F16" s="158"/>
      <c r="G16" s="92"/>
      <c r="H16" s="202"/>
      <c r="I16" s="381" t="s">
        <v>527</v>
      </c>
      <c r="J16" s="30"/>
      <c r="K16" s="67"/>
      <c r="L16" s="382"/>
      <c r="M16" s="92"/>
      <c r="N16" s="67"/>
      <c r="O16" s="161"/>
      <c r="P16" s="92"/>
      <c r="Q16" s="112"/>
      <c r="R16" s="158"/>
      <c r="S16" s="92"/>
      <c r="T16" s="112"/>
      <c r="U16" s="113"/>
      <c r="V16" s="92"/>
      <c r="W16" s="162"/>
      <c r="X16" s="113"/>
      <c r="Y16" s="92"/>
      <c r="Z16" s="112"/>
      <c r="AA16" s="90"/>
      <c r="AB16" s="627"/>
    </row>
    <row r="17" spans="1:33" ht="13.5" customHeight="1" x14ac:dyDescent="0.15">
      <c r="A17" s="626"/>
      <c r="B17" s="567"/>
      <c r="C17" s="163" t="s">
        <v>523</v>
      </c>
      <c r="D17" s="371"/>
      <c r="E17" s="67"/>
      <c r="F17" s="198"/>
      <c r="G17" s="164"/>
      <c r="H17" s="202"/>
      <c r="I17" s="381" t="s">
        <v>527</v>
      </c>
      <c r="J17" s="29"/>
      <c r="K17" s="67"/>
      <c r="L17" s="158"/>
      <c r="M17" s="92"/>
      <c r="N17" s="432"/>
      <c r="O17" s="188"/>
      <c r="P17" s="164"/>
      <c r="Q17" s="112"/>
      <c r="R17" s="158"/>
      <c r="S17" s="164"/>
      <c r="T17" s="112"/>
      <c r="U17" s="189"/>
      <c r="V17" s="164"/>
      <c r="W17" s="162"/>
      <c r="X17" s="189"/>
      <c r="Y17" s="164"/>
      <c r="Z17" s="112"/>
      <c r="AA17" s="90"/>
      <c r="AB17" s="627"/>
    </row>
    <row r="18" spans="1:33" ht="13.5" customHeight="1" x14ac:dyDescent="0.15">
      <c r="A18" s="626"/>
      <c r="B18" s="569"/>
      <c r="C18" s="221" t="s">
        <v>524</v>
      </c>
      <c r="D18" s="135">
        <v>210</v>
      </c>
      <c r="E18" s="68"/>
      <c r="F18" s="222" t="s">
        <v>389</v>
      </c>
      <c r="G18" s="135">
        <v>50</v>
      </c>
      <c r="H18" s="438"/>
      <c r="I18" s="222" t="s">
        <v>455</v>
      </c>
      <c r="J18" s="135"/>
      <c r="K18" s="118"/>
      <c r="L18" s="222"/>
      <c r="M18" s="135"/>
      <c r="N18" s="367"/>
      <c r="O18" s="192"/>
      <c r="P18" s="135"/>
      <c r="Q18" s="118"/>
      <c r="R18" s="222" t="s">
        <v>455</v>
      </c>
      <c r="S18" s="135"/>
      <c r="T18" s="118"/>
      <c r="U18" s="193"/>
      <c r="V18" s="135"/>
      <c r="W18" s="178"/>
      <c r="X18" s="193"/>
      <c r="Y18" s="135"/>
      <c r="Z18" s="118"/>
      <c r="AA18" s="90"/>
      <c r="AB18" s="627"/>
    </row>
    <row r="19" spans="1:33" ht="13.5" customHeight="1" x14ac:dyDescent="0.15">
      <c r="A19" s="626"/>
      <c r="B19" s="567" t="s">
        <v>248</v>
      </c>
      <c r="C19" s="159" t="s">
        <v>459</v>
      </c>
      <c r="D19" s="92">
        <v>90</v>
      </c>
      <c r="E19" s="70"/>
      <c r="F19" s="159" t="s">
        <v>389</v>
      </c>
      <c r="G19" s="92">
        <v>180</v>
      </c>
      <c r="H19" s="437"/>
      <c r="I19" s="159" t="s">
        <v>455</v>
      </c>
      <c r="J19" s="92"/>
      <c r="K19" s="112"/>
      <c r="L19" s="159"/>
      <c r="M19" s="92"/>
      <c r="N19" s="368"/>
      <c r="O19" s="161"/>
      <c r="P19" s="92"/>
      <c r="Q19" s="112"/>
      <c r="R19" s="159" t="s">
        <v>455</v>
      </c>
      <c r="S19" s="92"/>
      <c r="T19" s="112"/>
      <c r="U19" s="113"/>
      <c r="V19" s="92"/>
      <c r="W19" s="162"/>
      <c r="X19" s="110" t="s">
        <v>389</v>
      </c>
      <c r="Y19" s="92">
        <v>10</v>
      </c>
      <c r="Z19" s="65"/>
      <c r="AA19" s="90"/>
      <c r="AB19" s="627"/>
      <c r="AE19" s="121"/>
      <c r="AF19" s="121"/>
      <c r="AG19" s="121"/>
    </row>
    <row r="20" spans="1:33" ht="13.5" customHeight="1" x14ac:dyDescent="0.15">
      <c r="A20" s="626"/>
      <c r="B20" s="567"/>
      <c r="C20" s="159" t="s">
        <v>460</v>
      </c>
      <c r="D20" s="164">
        <v>90</v>
      </c>
      <c r="E20" s="65"/>
      <c r="F20" s="159" t="s">
        <v>389</v>
      </c>
      <c r="G20" s="164">
        <v>70</v>
      </c>
      <c r="H20" s="439"/>
      <c r="I20" s="159" t="s">
        <v>455</v>
      </c>
      <c r="J20" s="164"/>
      <c r="K20" s="202"/>
      <c r="L20" s="159"/>
      <c r="M20" s="164"/>
      <c r="N20" s="67"/>
      <c r="O20" s="188"/>
      <c r="P20" s="164"/>
      <c r="Q20" s="202"/>
      <c r="R20" s="159" t="s">
        <v>455</v>
      </c>
      <c r="S20" s="164"/>
      <c r="T20" s="202"/>
      <c r="U20" s="189"/>
      <c r="V20" s="164"/>
      <c r="W20" s="231"/>
      <c r="X20" s="163" t="s">
        <v>389</v>
      </c>
      <c r="Y20" s="164">
        <v>10</v>
      </c>
      <c r="Z20" s="65"/>
      <c r="AA20" s="90"/>
      <c r="AB20" s="627"/>
      <c r="AE20" s="121"/>
      <c r="AF20" s="121"/>
      <c r="AG20" s="121"/>
    </row>
    <row r="21" spans="1:33" ht="13.5" customHeight="1" x14ac:dyDescent="0.15">
      <c r="A21" s="626"/>
      <c r="B21" s="567"/>
      <c r="C21" s="159" t="s">
        <v>525</v>
      </c>
      <c r="D21" s="164">
        <v>230</v>
      </c>
      <c r="E21" s="65"/>
      <c r="F21" s="159" t="s">
        <v>389</v>
      </c>
      <c r="G21" s="164">
        <v>200</v>
      </c>
      <c r="H21" s="440"/>
      <c r="I21" s="187" t="s">
        <v>528</v>
      </c>
      <c r="J21" s="164">
        <v>70</v>
      </c>
      <c r="K21" s="65"/>
      <c r="L21" s="159"/>
      <c r="M21" s="164"/>
      <c r="N21" s="67"/>
      <c r="O21" s="233"/>
      <c r="P21" s="164"/>
      <c r="Q21" s="232"/>
      <c r="R21" s="159" t="s">
        <v>455</v>
      </c>
      <c r="S21" s="164"/>
      <c r="T21" s="67"/>
      <c r="U21" s="205"/>
      <c r="V21" s="234"/>
      <c r="W21" s="235"/>
      <c r="X21" s="163" t="s">
        <v>389</v>
      </c>
      <c r="Y21" s="164">
        <v>10</v>
      </c>
      <c r="Z21" s="65"/>
      <c r="AA21" s="90"/>
      <c r="AB21" s="627"/>
      <c r="AE21" s="121"/>
      <c r="AF21" s="121"/>
      <c r="AG21" s="121"/>
    </row>
    <row r="22" spans="1:33" ht="13.5" customHeight="1" x14ac:dyDescent="0.15">
      <c r="A22" s="626"/>
      <c r="B22" s="567"/>
      <c r="C22" s="159" t="s">
        <v>461</v>
      </c>
      <c r="D22" s="164">
        <v>150</v>
      </c>
      <c r="E22" s="65"/>
      <c r="F22" s="159" t="s">
        <v>389</v>
      </c>
      <c r="G22" s="164">
        <v>230</v>
      </c>
      <c r="H22" s="439"/>
      <c r="I22" s="187"/>
      <c r="J22" s="164"/>
      <c r="K22" s="202"/>
      <c r="L22" s="159"/>
      <c r="M22" s="164"/>
      <c r="N22" s="67"/>
      <c r="O22" s="188"/>
      <c r="P22" s="164"/>
      <c r="Q22" s="202"/>
      <c r="R22" s="159" t="s">
        <v>455</v>
      </c>
      <c r="S22" s="164"/>
      <c r="T22" s="202"/>
      <c r="U22" s="189"/>
      <c r="V22" s="164"/>
      <c r="W22" s="231"/>
      <c r="X22" s="163" t="s">
        <v>389</v>
      </c>
      <c r="Y22" s="164">
        <v>10</v>
      </c>
      <c r="Z22" s="65"/>
      <c r="AA22" s="90"/>
      <c r="AB22" s="627"/>
    </row>
    <row r="23" spans="1:33" ht="13.5" customHeight="1" x14ac:dyDescent="0.15">
      <c r="A23" s="626"/>
      <c r="B23" s="567"/>
      <c r="C23" s="159" t="s">
        <v>462</v>
      </c>
      <c r="D23" s="164">
        <v>330</v>
      </c>
      <c r="E23" s="65"/>
      <c r="F23" s="159" t="s">
        <v>389</v>
      </c>
      <c r="G23" s="164">
        <v>110</v>
      </c>
      <c r="H23" s="65"/>
      <c r="I23" s="159" t="s">
        <v>455</v>
      </c>
      <c r="J23" s="164"/>
      <c r="K23" s="202"/>
      <c r="L23" s="279"/>
      <c r="M23" s="164"/>
      <c r="N23" s="67"/>
      <c r="O23" s="188"/>
      <c r="P23" s="164"/>
      <c r="Q23" s="202"/>
      <c r="R23" s="159" t="s">
        <v>455</v>
      </c>
      <c r="S23" s="164"/>
      <c r="T23" s="202"/>
      <c r="U23" s="189"/>
      <c r="V23" s="164"/>
      <c r="W23" s="231"/>
      <c r="X23" s="163" t="s">
        <v>389</v>
      </c>
      <c r="Y23" s="164">
        <v>20</v>
      </c>
      <c r="Z23" s="65"/>
      <c r="AA23" s="90"/>
      <c r="AB23" s="627"/>
    </row>
    <row r="24" spans="1:33" ht="13.5" customHeight="1" x14ac:dyDescent="0.15">
      <c r="A24" s="626"/>
      <c r="B24" s="567"/>
      <c r="C24" s="159" t="s">
        <v>463</v>
      </c>
      <c r="D24" s="164">
        <v>100</v>
      </c>
      <c r="E24" s="65"/>
      <c r="F24" s="159" t="s">
        <v>389</v>
      </c>
      <c r="G24" s="164">
        <v>40</v>
      </c>
      <c r="H24" s="65"/>
      <c r="I24" s="159" t="s">
        <v>455</v>
      </c>
      <c r="J24" s="164"/>
      <c r="K24" s="202"/>
      <c r="L24" s="187"/>
      <c r="M24" s="164"/>
      <c r="N24" s="432"/>
      <c r="O24" s="188"/>
      <c r="P24" s="164"/>
      <c r="Q24" s="202"/>
      <c r="R24" s="159" t="s">
        <v>455</v>
      </c>
      <c r="S24" s="164"/>
      <c r="T24" s="202"/>
      <c r="U24" s="189"/>
      <c r="V24" s="164"/>
      <c r="W24" s="231"/>
      <c r="X24" s="204"/>
      <c r="Y24" s="164"/>
      <c r="Z24" s="202"/>
      <c r="AA24" s="90"/>
      <c r="AB24" s="627"/>
    </row>
    <row r="25" spans="1:33" ht="13.5" customHeight="1" x14ac:dyDescent="0.15">
      <c r="A25" s="626"/>
      <c r="B25" s="567"/>
      <c r="C25" s="159" t="s">
        <v>464</v>
      </c>
      <c r="D25" s="164">
        <v>310</v>
      </c>
      <c r="E25" s="65"/>
      <c r="F25" s="159" t="s">
        <v>389</v>
      </c>
      <c r="G25" s="164">
        <v>100</v>
      </c>
      <c r="H25" s="65"/>
      <c r="I25" s="159" t="s">
        <v>455</v>
      </c>
      <c r="J25" s="164"/>
      <c r="K25" s="202"/>
      <c r="L25" s="187"/>
      <c r="M25" s="164"/>
      <c r="N25" s="432"/>
      <c r="O25" s="188"/>
      <c r="P25" s="164"/>
      <c r="Q25" s="202"/>
      <c r="R25" s="159" t="s">
        <v>455</v>
      </c>
      <c r="S25" s="164"/>
      <c r="T25" s="202"/>
      <c r="U25" s="189"/>
      <c r="V25" s="164"/>
      <c r="W25" s="231"/>
      <c r="X25" s="163" t="s">
        <v>389</v>
      </c>
      <c r="Y25" s="164">
        <v>10</v>
      </c>
      <c r="Z25" s="65"/>
      <c r="AA25" s="90"/>
      <c r="AB25" s="627"/>
    </row>
    <row r="26" spans="1:33" ht="13.5" customHeight="1" x14ac:dyDescent="0.15">
      <c r="A26" s="626"/>
      <c r="B26" s="567"/>
      <c r="C26" s="159" t="s">
        <v>465</v>
      </c>
      <c r="D26" s="164">
        <v>60</v>
      </c>
      <c r="E26" s="65"/>
      <c r="F26" s="159" t="s">
        <v>389</v>
      </c>
      <c r="G26" s="164">
        <v>10</v>
      </c>
      <c r="H26" s="65"/>
      <c r="I26" s="159" t="s">
        <v>455</v>
      </c>
      <c r="J26" s="164"/>
      <c r="K26" s="202"/>
      <c r="L26" s="159"/>
      <c r="M26" s="164"/>
      <c r="N26" s="432"/>
      <c r="O26" s="188"/>
      <c r="P26" s="164"/>
      <c r="Q26" s="202"/>
      <c r="R26" s="159" t="s">
        <v>455</v>
      </c>
      <c r="S26" s="164"/>
      <c r="T26" s="202"/>
      <c r="U26" s="189"/>
      <c r="V26" s="164"/>
      <c r="W26" s="231"/>
      <c r="X26" s="189"/>
      <c r="Y26" s="164"/>
      <c r="Z26" s="202"/>
      <c r="AA26" s="90"/>
      <c r="AB26" s="627"/>
    </row>
    <row r="27" spans="1:33" ht="13.5" customHeight="1" x14ac:dyDescent="0.15">
      <c r="A27" s="642"/>
      <c r="B27" s="567"/>
      <c r="C27" s="159" t="s">
        <v>466</v>
      </c>
      <c r="D27" s="126">
        <v>120</v>
      </c>
      <c r="E27" s="65"/>
      <c r="F27" s="159" t="s">
        <v>389</v>
      </c>
      <c r="G27" s="126">
        <v>20</v>
      </c>
      <c r="H27" s="442"/>
      <c r="I27" s="159" t="s">
        <v>455</v>
      </c>
      <c r="J27" s="126"/>
      <c r="K27" s="103"/>
      <c r="L27" s="159"/>
      <c r="M27" s="126"/>
      <c r="N27" s="67"/>
      <c r="O27" s="191"/>
      <c r="P27" s="126"/>
      <c r="Q27" s="103"/>
      <c r="R27" s="159" t="s">
        <v>455</v>
      </c>
      <c r="S27" s="126"/>
      <c r="T27" s="103"/>
      <c r="U27" s="130"/>
      <c r="V27" s="126"/>
      <c r="W27" s="228"/>
      <c r="X27" s="130"/>
      <c r="Y27" s="126"/>
      <c r="Z27" s="103"/>
      <c r="AA27" s="90"/>
      <c r="AB27" s="627"/>
    </row>
    <row r="28" spans="1:33" s="141" customFormat="1" ht="13.5" customHeight="1" thickBot="1" x14ac:dyDescent="0.2">
      <c r="A28" s="656">
        <f>SUM(D28,G28,J28,M28,P28,S28,V28,Y28)</f>
        <v>4800</v>
      </c>
      <c r="B28" s="658"/>
      <c r="C28" s="137" t="s">
        <v>262</v>
      </c>
      <c r="D28" s="138">
        <f>SUM(D9:D27)</f>
        <v>3240</v>
      </c>
      <c r="E28" s="226">
        <f>SUM(E9:E27)</f>
        <v>0</v>
      </c>
      <c r="F28" s="137" t="s">
        <v>262</v>
      </c>
      <c r="G28" s="138">
        <f>SUM(G9:G27)</f>
        <v>1030</v>
      </c>
      <c r="H28" s="226">
        <f>SUM(H9:H27)</f>
        <v>0</v>
      </c>
      <c r="I28" s="137" t="s">
        <v>262</v>
      </c>
      <c r="J28" s="138">
        <f>SUM(J9:J27)</f>
        <v>220</v>
      </c>
      <c r="K28" s="226">
        <f>SUM(K9:K27)</f>
        <v>0</v>
      </c>
      <c r="L28" s="137" t="s">
        <v>262</v>
      </c>
      <c r="M28" s="138">
        <f>SUM(M9:M27)</f>
        <v>0</v>
      </c>
      <c r="N28" s="226">
        <f>SUM(N9:N27)</f>
        <v>0</v>
      </c>
      <c r="O28" s="137" t="s">
        <v>262</v>
      </c>
      <c r="P28" s="138">
        <f>SUM(P9:P27)</f>
        <v>0</v>
      </c>
      <c r="Q28" s="226">
        <f>SUM(Q9:Q27)</f>
        <v>0</v>
      </c>
      <c r="R28" s="137" t="s">
        <v>262</v>
      </c>
      <c r="S28" s="138">
        <f>SUM(S9:S27)</f>
        <v>210</v>
      </c>
      <c r="T28" s="226">
        <f>SUM(T9:T27)</f>
        <v>0</v>
      </c>
      <c r="U28" s="137" t="s">
        <v>262</v>
      </c>
      <c r="V28" s="138">
        <f>SUM(V9:V27)</f>
        <v>0</v>
      </c>
      <c r="W28" s="226">
        <f>SUM(W9:W27)</f>
        <v>0</v>
      </c>
      <c r="X28" s="137" t="s">
        <v>262</v>
      </c>
      <c r="Y28" s="138">
        <f>SUM(Y9:Y27)</f>
        <v>100</v>
      </c>
      <c r="Z28" s="226">
        <f>SUM(Z9:Z27)</f>
        <v>0</v>
      </c>
      <c r="AA28" s="140"/>
      <c r="AB28" s="627"/>
    </row>
    <row r="29" spans="1:33" ht="13.5" customHeight="1" x14ac:dyDescent="0.15">
      <c r="AB29" s="627"/>
    </row>
    <row r="30" spans="1:33" ht="13.5" customHeight="1" x14ac:dyDescent="0.15">
      <c r="A30" s="147" t="s">
        <v>508</v>
      </c>
      <c r="B30" s="224"/>
      <c r="C30" s="149"/>
      <c r="D30" s="149"/>
      <c r="E30" s="150"/>
      <c r="F30" s="149"/>
      <c r="G30" s="149"/>
      <c r="H30" s="150"/>
      <c r="I30" s="149"/>
      <c r="J30" s="149"/>
      <c r="K30" s="150"/>
      <c r="L30" s="149"/>
      <c r="M30" s="149"/>
      <c r="N30" s="150"/>
      <c r="O30" s="149"/>
      <c r="P30" s="149"/>
      <c r="Q30" s="150"/>
      <c r="R30" s="149"/>
      <c r="S30" s="149"/>
      <c r="T30" s="150"/>
      <c r="U30" s="149"/>
      <c r="V30" s="149"/>
      <c r="W30" s="150"/>
      <c r="X30" s="151"/>
      <c r="Y30" s="151"/>
      <c r="Z30" s="150"/>
      <c r="AA30" s="90"/>
      <c r="AB30" s="627"/>
    </row>
    <row r="31" spans="1:33" ht="13.5" customHeight="1" x14ac:dyDescent="0.15">
      <c r="A31" s="147" t="s">
        <v>371</v>
      </c>
      <c r="B31" s="224"/>
      <c r="C31" s="149"/>
      <c r="D31" s="149"/>
      <c r="E31" s="152"/>
      <c r="F31" s="149"/>
      <c r="G31" s="149"/>
      <c r="H31" s="152"/>
      <c r="I31" s="149"/>
      <c r="J31" s="149"/>
      <c r="K31" s="152"/>
      <c r="L31" s="149"/>
      <c r="M31" s="149"/>
      <c r="N31" s="152"/>
      <c r="O31" s="149"/>
      <c r="P31" s="149"/>
      <c r="Q31" s="152"/>
      <c r="R31" s="149"/>
      <c r="S31" s="149"/>
      <c r="T31" s="152"/>
      <c r="U31" s="149"/>
      <c r="V31" s="149"/>
      <c r="W31" s="152"/>
      <c r="X31" s="149"/>
      <c r="Y31" s="149"/>
      <c r="Z31" s="150"/>
      <c r="AA31" s="90"/>
      <c r="AB31" s="627"/>
    </row>
    <row r="32" spans="1:33" ht="13.5" customHeight="1" x14ac:dyDescent="0.15">
      <c r="A32" s="147" t="s">
        <v>372</v>
      </c>
      <c r="B32" s="224"/>
      <c r="C32" s="149"/>
      <c r="D32" s="149"/>
      <c r="E32" s="152"/>
      <c r="F32" s="149"/>
      <c r="G32" s="149"/>
      <c r="H32" s="152"/>
      <c r="I32" s="149"/>
      <c r="J32" s="149"/>
      <c r="K32" s="152"/>
      <c r="L32" s="149"/>
      <c r="M32" s="149"/>
      <c r="N32" s="152"/>
      <c r="O32" s="149"/>
      <c r="P32" s="149"/>
      <c r="Q32" s="152"/>
      <c r="R32" s="149"/>
      <c r="S32" s="149"/>
      <c r="T32" s="152"/>
      <c r="U32" s="149"/>
      <c r="V32" s="149"/>
      <c r="W32" s="152"/>
      <c r="X32" s="149"/>
      <c r="Y32" s="149"/>
      <c r="Z32" s="150"/>
      <c r="AA32" s="90"/>
      <c r="AB32" s="627"/>
    </row>
    <row r="33" spans="1:28" ht="13.5" customHeight="1" x14ac:dyDescent="0.15">
      <c r="A33" s="147" t="s">
        <v>194</v>
      </c>
      <c r="B33" s="224"/>
      <c r="C33" s="149"/>
      <c r="D33" s="149"/>
      <c r="E33" s="152"/>
      <c r="F33" s="149"/>
      <c r="G33" s="149"/>
      <c r="H33" s="152"/>
      <c r="I33" s="149"/>
      <c r="J33" s="149"/>
      <c r="K33" s="152"/>
      <c r="L33" s="149"/>
      <c r="M33" s="149"/>
      <c r="N33" s="152"/>
      <c r="O33" s="149"/>
      <c r="P33" s="149"/>
      <c r="Q33" s="152"/>
      <c r="R33" s="149"/>
      <c r="S33" s="149"/>
      <c r="T33" s="152"/>
      <c r="U33" s="149"/>
      <c r="V33" s="149"/>
      <c r="W33" s="152"/>
      <c r="X33" s="149"/>
      <c r="Y33" s="149"/>
      <c r="Z33" s="150"/>
      <c r="AA33" s="90"/>
      <c r="AB33" s="627"/>
    </row>
    <row r="34" spans="1:28" x14ac:dyDescent="0.15">
      <c r="A34" s="147" t="s">
        <v>363</v>
      </c>
      <c r="AB34" s="627"/>
    </row>
    <row r="35" spans="1:28" x14ac:dyDescent="0.15">
      <c r="AB35" s="627"/>
    </row>
    <row r="36" spans="1:28" x14ac:dyDescent="0.15">
      <c r="AB36" s="627"/>
    </row>
    <row r="37" spans="1:28" x14ac:dyDescent="0.15">
      <c r="AB37" s="627"/>
    </row>
    <row r="38" spans="1:28" x14ac:dyDescent="0.15">
      <c r="AB38" s="627"/>
    </row>
    <row r="39" spans="1:28" x14ac:dyDescent="0.15">
      <c r="AB39" s="627"/>
    </row>
    <row r="40" spans="1:28" x14ac:dyDescent="0.15">
      <c r="AB40" s="627"/>
    </row>
    <row r="41" spans="1:28" x14ac:dyDescent="0.15">
      <c r="AB41" s="627"/>
    </row>
    <row r="42" spans="1:28" x14ac:dyDescent="0.15">
      <c r="AB42" s="627"/>
    </row>
    <row r="43" spans="1:28" x14ac:dyDescent="0.15">
      <c r="AB43" s="627"/>
    </row>
    <row r="44" spans="1:28" x14ac:dyDescent="0.15">
      <c r="AB44" s="627"/>
    </row>
    <row r="45" spans="1:28" x14ac:dyDescent="0.15">
      <c r="AB45" s="627"/>
    </row>
    <row r="54" spans="25:26" x14ac:dyDescent="0.15">
      <c r="Y54" s="570" t="str">
        <f>市郡別!S38</f>
        <v>(2025年4月)</v>
      </c>
      <c r="Z54" s="570"/>
    </row>
  </sheetData>
  <mergeCells count="19">
    <mergeCell ref="U2:Y5"/>
    <mergeCell ref="AB9:AB11"/>
    <mergeCell ref="AB14:AB45"/>
    <mergeCell ref="Y54:Z54"/>
    <mergeCell ref="H2:L5"/>
    <mergeCell ref="Z2:Z5"/>
    <mergeCell ref="O3:Q5"/>
    <mergeCell ref="A28:B28"/>
    <mergeCell ref="M2:N5"/>
    <mergeCell ref="A2:F5"/>
    <mergeCell ref="G2:G5"/>
    <mergeCell ref="A7:B8"/>
    <mergeCell ref="R3:T5"/>
    <mergeCell ref="H1:L1"/>
    <mergeCell ref="A1:G1"/>
    <mergeCell ref="B19:B27"/>
    <mergeCell ref="B13:B18"/>
    <mergeCell ref="B9:B12"/>
    <mergeCell ref="A9:A27"/>
  </mergeCells>
  <phoneticPr fontId="5"/>
  <conditionalFormatting sqref="H9:H27 T9:T27 E9:E27 K9:K27 N9:N27 Z9:Z27">
    <cfRule type="cellIs" dxfId="10" priority="14" stopIfTrue="1" operator="greaterThan">
      <formula>D9</formula>
    </cfRule>
  </conditionalFormatting>
  <dataValidations count="2">
    <dataValidation allowBlank="1" showInputMessage="1" sqref="C8:Z8 M1:Z7 C6:L7 A6:A7 B6 B13 I1:L1 A1:A2 G2 H1:H2 M14:M18 B19 N24:N27 AB1:AB9 Y52:Z55 Y57:Z65536 A9:Z9 F10:Z12 N16:N22 L19:M27 M13:N13 AB12 AB46:AB65536 AC1:IV17 AC18:AC28 AE18:IV28 Y35:Z36 Y39:Z50 O13:Z34 A10:A65536 C10:E65536 L28:N65536 AA1:AA1048576 L17:L18 AC30:IV65536 B29:B65536 O35:X65536 F13:K65536 L13:L15 AB14" xr:uid="{85BB6B1D-C8EC-4009-81AA-225A0278BE92}"/>
    <dataValidation type="whole" allowBlank="1" showInputMessage="1" showErrorMessage="1" errorTitle="部数オーバー！" error="入力部数が持ち部数を超えていますので入力しなおしてください。" sqref="AE29:IV29 AC29" xr:uid="{196979C3-D162-4822-8453-F490DF27D5A3}">
      <formula1>5</formula1>
      <formula2>#REF!</formula2>
    </dataValidation>
  </dataValidations>
  <printOptions horizontalCentered="1"/>
  <pageMargins left="0.19685039370078741" right="0.19685039370078741" top="0.59055118110236227" bottom="0.19685039370078741" header="0.19685039370078741" footer="0.19685039370078741"/>
  <pageSetup paperSize="9" scale="72" orientation="landscape" verticalDpi="300" r:id="rId1"/>
  <headerFooter alignWithMargins="0"/>
  <ignoredErrors>
    <ignoredError sqref="C8:Z8 C28:Z28 O22:Q22 U9:W9 T21:W21 O11:Q11 O19:Q19 O20:Q20 O23:Q23 O21:Q21 O24:Q24 O25:Q25 O18:Q18 K25 K24 T10:W10 O13:Q13 O16:Q16 K23 O10:Q10 O9:Q9 O15:Q15 K26 O17:Q17 O14:Q14 O27:Q27 T17:W17 T14:W14 T11:W11 K27 O26:Q26 O12:Q12 T22:W22 T19:W19 T20:W20 T23:W23 T24:W24 T25:W25 T18:W18 T13:W13 T16:W16 T15:W15 T27:W27 T26:W26 T12:W12 Z27" unlockedFormula="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13</vt:i4>
      </vt:variant>
    </vt:vector>
  </HeadingPairs>
  <TitlesOfParts>
    <vt:vector size="26" baseType="lpstr">
      <vt:lpstr>市郡別</vt:lpstr>
      <vt:lpstr>島根1</vt:lpstr>
      <vt:lpstr>島根2</vt:lpstr>
      <vt:lpstr>島根3</vt:lpstr>
      <vt:lpstr>島根4</vt:lpstr>
      <vt:lpstr>島根5</vt:lpstr>
      <vt:lpstr>島根6</vt:lpstr>
      <vt:lpstr>島根7</vt:lpstr>
      <vt:lpstr>島根8</vt:lpstr>
      <vt:lpstr>島根9</vt:lpstr>
      <vt:lpstr>島根10</vt:lpstr>
      <vt:lpstr>島根11</vt:lpstr>
      <vt:lpstr>他県(山口･広島)</vt:lpstr>
      <vt:lpstr>市郡別!Print_Area</vt:lpstr>
      <vt:lpstr>'他県(山口･広島)'!Print_Area</vt:lpstr>
      <vt:lpstr>島根1!Print_Area</vt:lpstr>
      <vt:lpstr>島根10!Print_Area</vt:lpstr>
      <vt:lpstr>島根11!Print_Area</vt:lpstr>
      <vt:lpstr>島根2!Print_Area</vt:lpstr>
      <vt:lpstr>島根3!Print_Area</vt:lpstr>
      <vt:lpstr>島根4!Print_Area</vt:lpstr>
      <vt:lpstr>島根5!Print_Area</vt:lpstr>
      <vt:lpstr>島根6!Print_Area</vt:lpstr>
      <vt:lpstr>島根7!Print_Area</vt:lpstr>
      <vt:lpstr>島根8!Print_Area</vt:lpstr>
      <vt:lpstr>島根9!Print_Area</vt:lpstr>
    </vt:vector>
  </TitlesOfParts>
  <Company>（株）西広</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西広</dc:creator>
  <cp:lastModifiedBy>Shota Miyano</cp:lastModifiedBy>
  <cp:lastPrinted>2025-01-16T01:13:20Z</cp:lastPrinted>
  <dcterms:created xsi:type="dcterms:W3CDTF">1999-01-30T03:28:03Z</dcterms:created>
  <dcterms:modified xsi:type="dcterms:W3CDTF">2025-03-31T03:08:57Z</dcterms:modified>
</cp:coreProperties>
</file>